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ALAND\Desktop\"/>
    </mc:Choice>
  </mc:AlternateContent>
  <bookViews>
    <workbookView xWindow="720" yWindow="405" windowWidth="22755" windowHeight="9240"/>
  </bookViews>
  <sheets>
    <sheet name="ScaleOut Fujitsu" sheetId="1" r:id="rId1"/>
  </sheets>
  <definedNames>
    <definedName name="_xlnm.Print_Area" localSheetId="0">'ScaleOut Fujitsu'!$A$13:$AX$85</definedName>
  </definedNames>
  <calcPr calcId="162913" concurrentCalc="0"/>
</workbook>
</file>

<file path=xl/calcChain.xml><?xml version="1.0" encoding="utf-8"?>
<calcChain xmlns="http://schemas.openxmlformats.org/spreadsheetml/2006/main">
  <c r="H59" i="1" l="1"/>
  <c r="H58" i="1"/>
  <c r="E57" i="1"/>
  <c r="AX44" i="1"/>
  <c r="AX45" i="1"/>
  <c r="AX46" i="1"/>
  <c r="AX47" i="1"/>
  <c r="AV49" i="1"/>
  <c r="AR51" i="1"/>
  <c r="AL49" i="1"/>
  <c r="AN44" i="1"/>
  <c r="AN45" i="1"/>
  <c r="AN46" i="1"/>
  <c r="AN47" i="1"/>
  <c r="AH51" i="1"/>
  <c r="AB49" i="1"/>
  <c r="AD44" i="1"/>
  <c r="AD45" i="1"/>
  <c r="AD46" i="1"/>
  <c r="AD47" i="1"/>
  <c r="X51" i="1"/>
  <c r="T44" i="1"/>
  <c r="T45" i="1"/>
  <c r="T46" i="1"/>
  <c r="T47" i="1"/>
  <c r="R49" i="1"/>
  <c r="N51" i="1"/>
  <c r="AX38" i="1"/>
  <c r="AX39" i="1"/>
  <c r="AX40" i="1"/>
  <c r="AX37" i="1"/>
  <c r="AV31" i="1"/>
  <c r="AR33" i="1"/>
  <c r="AN38" i="1"/>
  <c r="AN39" i="1"/>
  <c r="AN40" i="1"/>
  <c r="AN37" i="1"/>
  <c r="AL31" i="1"/>
  <c r="AH33" i="1"/>
  <c r="AB31" i="1"/>
  <c r="AD38" i="1"/>
  <c r="AD39" i="1"/>
  <c r="AD40" i="1"/>
  <c r="AD37" i="1"/>
  <c r="X33" i="1"/>
  <c r="T38" i="1"/>
  <c r="T39" i="1"/>
  <c r="T40" i="1"/>
  <c r="T37" i="1"/>
  <c r="R31" i="1"/>
  <c r="N33" i="1"/>
  <c r="H49" i="1"/>
  <c r="AK19" i="1"/>
  <c r="H46" i="1"/>
  <c r="T19" i="1"/>
  <c r="AC71" i="1"/>
  <c r="AC72" i="1"/>
  <c r="AC69" i="1"/>
  <c r="H50" i="1"/>
  <c r="H51" i="1"/>
  <c r="E48" i="1"/>
  <c r="AK23" i="1"/>
  <c r="AK24" i="1"/>
  <c r="AL24" i="1"/>
  <c r="AK21" i="1"/>
  <c r="AK22" i="1"/>
  <c r="AL22" i="1"/>
  <c r="AV57" i="1"/>
  <c r="I46" i="1"/>
  <c r="I49" i="1"/>
  <c r="I50" i="1"/>
  <c r="I51" i="1"/>
  <c r="H54" i="1"/>
  <c r="T23" i="1"/>
  <c r="H55" i="1"/>
  <c r="T25" i="1"/>
  <c r="L72" i="1"/>
  <c r="AM72" i="1"/>
  <c r="AW72" i="1"/>
  <c r="T26" i="1"/>
  <c r="U26" i="1"/>
  <c r="I58" i="1"/>
  <c r="I59" i="1"/>
  <c r="H60" i="1"/>
  <c r="I60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3" i="1"/>
  <c r="I73" i="1"/>
  <c r="H74" i="1"/>
  <c r="I74" i="1"/>
  <c r="H77" i="1"/>
  <c r="I77" i="1"/>
  <c r="H78" i="1"/>
  <c r="I78" i="1"/>
  <c r="H79" i="1"/>
  <c r="I79" i="1"/>
  <c r="H80" i="1"/>
  <c r="I80" i="1"/>
  <c r="I32" i="1"/>
  <c r="I82" i="1"/>
  <c r="L71" i="1"/>
  <c r="AM71" i="1"/>
  <c r="AM69" i="1"/>
  <c r="AW71" i="1"/>
  <c r="AW69" i="1"/>
  <c r="AT59" i="1"/>
  <c r="AJ59" i="1"/>
  <c r="Z59" i="1"/>
  <c r="AL57" i="1"/>
  <c r="R57" i="1"/>
  <c r="AT56" i="1"/>
  <c r="AH31" i="1"/>
  <c r="P56" i="1"/>
  <c r="P59" i="1"/>
  <c r="P58" i="1"/>
  <c r="AL74" i="1"/>
  <c r="AK74" i="1"/>
  <c r="AG74" i="1"/>
  <c r="AH74" i="1"/>
  <c r="AI74" i="1"/>
  <c r="AJ74" i="1"/>
  <c r="AQ74" i="1"/>
  <c r="AR74" i="1"/>
  <c r="AS74" i="1"/>
  <c r="AT74" i="1"/>
  <c r="AU74" i="1"/>
  <c r="AV74" i="1"/>
  <c r="M74" i="1"/>
  <c r="R74" i="1"/>
  <c r="O74" i="1"/>
  <c r="W74" i="1"/>
  <c r="N74" i="1"/>
  <c r="P74" i="1"/>
  <c r="Q74" i="1"/>
  <c r="X74" i="1"/>
  <c r="Y74" i="1"/>
  <c r="Z74" i="1"/>
  <c r="AA74" i="1"/>
  <c r="AB74" i="1"/>
  <c r="M68" i="1"/>
  <c r="S69" i="1"/>
  <c r="S29" i="1"/>
  <c r="AG35" i="1"/>
  <c r="AH35" i="1"/>
  <c r="AM35" i="1"/>
  <c r="AL35" i="1"/>
  <c r="AK35" i="1"/>
  <c r="AF35" i="1"/>
  <c r="AI35" i="1"/>
  <c r="AW35" i="1"/>
  <c r="AF47" i="1"/>
  <c r="AG47" i="1"/>
  <c r="AH47" i="1"/>
  <c r="AI47" i="1"/>
  <c r="AJ47" i="1"/>
  <c r="AK47" i="1"/>
  <c r="AL47" i="1"/>
  <c r="AM47" i="1"/>
  <c r="AP47" i="1"/>
  <c r="AQ47" i="1"/>
  <c r="AR47" i="1"/>
  <c r="AS47" i="1"/>
  <c r="AT47" i="1"/>
  <c r="AU47" i="1"/>
  <c r="AV47" i="1"/>
  <c r="AW47" i="1"/>
  <c r="AP35" i="1"/>
  <c r="AJ35" i="1"/>
  <c r="AQ35" i="1"/>
  <c r="AR35" i="1"/>
  <c r="AS35" i="1"/>
  <c r="AT35" i="1"/>
  <c r="AU35" i="1"/>
  <c r="AV35" i="1"/>
  <c r="AR52" i="1"/>
  <c r="AR50" i="1"/>
  <c r="AR49" i="1"/>
  <c r="AH52" i="1"/>
  <c r="AH50" i="1"/>
  <c r="AH49" i="1"/>
  <c r="N52" i="1"/>
  <c r="N50" i="1"/>
  <c r="N49" i="1"/>
  <c r="AR31" i="1"/>
  <c r="N34" i="1"/>
  <c r="N32" i="1"/>
  <c r="N31" i="1"/>
  <c r="X52" i="1"/>
  <c r="X50" i="1"/>
  <c r="X49" i="1"/>
  <c r="AC47" i="1"/>
  <c r="S47" i="1"/>
  <c r="AB47" i="1"/>
  <c r="V35" i="1"/>
  <c r="M35" i="1"/>
  <c r="W35" i="1"/>
  <c r="L47" i="1"/>
  <c r="V47" i="1"/>
  <c r="L35" i="1"/>
  <c r="N35" i="1"/>
  <c r="O35" i="1"/>
  <c r="P35" i="1"/>
  <c r="Q35" i="1"/>
  <c r="R35" i="1"/>
  <c r="S35" i="1"/>
  <c r="M47" i="1"/>
  <c r="N47" i="1"/>
  <c r="O47" i="1"/>
  <c r="P47" i="1"/>
  <c r="Q47" i="1"/>
  <c r="R47" i="1"/>
  <c r="X35" i="1"/>
  <c r="Y35" i="1"/>
  <c r="Z35" i="1"/>
  <c r="AA35" i="1"/>
  <c r="AB35" i="1"/>
  <c r="AC35" i="1"/>
  <c r="W47" i="1"/>
  <c r="X47" i="1"/>
  <c r="Y47" i="1"/>
  <c r="Z47" i="1"/>
  <c r="AA47" i="1"/>
  <c r="N41" i="1"/>
  <c r="E53" i="1"/>
  <c r="I54" i="1"/>
  <c r="I55" i="1"/>
  <c r="I81" i="1"/>
  <c r="I83" i="1"/>
  <c r="I84" i="1"/>
  <c r="I85" i="1"/>
  <c r="AT58" i="1"/>
  <c r="AF68" i="1"/>
  <c r="AJ58" i="1"/>
  <c r="T22" i="1"/>
  <c r="Z58" i="1"/>
  <c r="T24" i="1"/>
  <c r="U24" i="1"/>
  <c r="AR34" i="1"/>
  <c r="AR32" i="1"/>
  <c r="AW29" i="1"/>
  <c r="AH41" i="1"/>
  <c r="AM29" i="1"/>
  <c r="T20" i="1"/>
  <c r="U20" i="1"/>
  <c r="AH34" i="1"/>
  <c r="AJ56" i="1"/>
  <c r="AH32" i="1"/>
  <c r="AC29" i="1"/>
  <c r="X31" i="1"/>
  <c r="X32" i="1"/>
  <c r="Z56" i="1"/>
  <c r="X34" i="1"/>
  <c r="AB57" i="1"/>
  <c r="AK20" i="1"/>
  <c r="AL20" i="1"/>
  <c r="T21" i="1"/>
  <c r="U22" i="1"/>
</calcChain>
</file>

<file path=xl/sharedStrings.xml><?xml version="1.0" encoding="utf-8"?>
<sst xmlns="http://schemas.openxmlformats.org/spreadsheetml/2006/main" count="381" uniqueCount="207">
  <si>
    <t>Q.tà</t>
  </si>
  <si>
    <t>SCHEDE DI RETE AGGIUNTIVE</t>
  </si>
  <si>
    <t>OPZIONI EXTRA SERVER</t>
  </si>
  <si>
    <t>Hard disk 1.2 TB SAS 12G 10K 2.5"</t>
  </si>
  <si>
    <t>Livelli RAID supportati: 0, 1, 10, 5, 50</t>
  </si>
  <si>
    <t>Porte di rete: n° 2 Gigabit 10/100/1000Mbit RJ45</t>
  </si>
  <si>
    <t>CPU installabili: (2 per nodo, 8 in totale su 4 nodi)</t>
  </si>
  <si>
    <t>Dischi fissi installabili: n°6 per ogni nodo (n° 24 totali)</t>
  </si>
  <si>
    <t>NODO 1</t>
  </si>
  <si>
    <t>NODO 4</t>
  </si>
  <si>
    <t>NODO 3</t>
  </si>
  <si>
    <t>NODO 2</t>
  </si>
  <si>
    <t>Windows Server 2016 Standard 2CPU/16Core OEM</t>
  </si>
  <si>
    <t>Windows Server 2016 Standard Add-License 2CPU/16Core OEM</t>
  </si>
  <si>
    <t>SISTEMA OPERATIVO OPZIONALE</t>
  </si>
  <si>
    <t>Windows Server 2016 Licenses Pack 2 CORE</t>
  </si>
  <si>
    <t>Windows Server 2016 Cal Device OEM</t>
  </si>
  <si>
    <t>Windows Server 2016 Cal User OEM</t>
  </si>
  <si>
    <t>Windows Server 2016 Datacenter OEM</t>
  </si>
  <si>
    <t>Windows Server 2016 Datacenter Add-License OEM</t>
  </si>
  <si>
    <t>Scheda di rete con n° 2 Gigabit 10/100/1000Mbit RJ45</t>
  </si>
  <si>
    <t>Scheda di rete con n° 2 porte 10 GB con 2 moduli ottici SFP+</t>
  </si>
  <si>
    <t>Scheda di rete con n° 2 porte 10 GB (CNA) con 2 moduli ottici SFP+</t>
  </si>
  <si>
    <t>ESPANSIONE MEMORIA RAM</t>
  </si>
  <si>
    <t>ESTENSIONI DI GARANZIA</t>
  </si>
  <si>
    <t>Estensione di garanzia di 24 mesi (60 mesi totali)</t>
  </si>
  <si>
    <t>Estensione di garanzia di 12 mesi (48 mesi totali)</t>
  </si>
  <si>
    <t>Amministrazione:</t>
  </si>
  <si>
    <t>N° Identificativo Ordine</t>
  </si>
  <si>
    <t>Data Ordine</t>
  </si>
  <si>
    <t>TOTALE ORDINE ( IVA esclusa)</t>
  </si>
  <si>
    <t>TOTALE ORDINE ( IVA compresa)</t>
  </si>
  <si>
    <t>CodiceProdotto</t>
  </si>
  <si>
    <t>Prezzo</t>
  </si>
  <si>
    <t>Totale per</t>
  </si>
  <si>
    <t>Quantità</t>
  </si>
  <si>
    <t>Convenzione</t>
  </si>
  <si>
    <t>Scegli</t>
  </si>
  <si>
    <t>ESPANSIONE CPU</t>
  </si>
  <si>
    <t>Telefono</t>
  </si>
  <si>
    <t>email:</t>
  </si>
  <si>
    <t>SERVER BASE</t>
  </si>
  <si>
    <t>Referente Installazione</t>
  </si>
  <si>
    <t>Referente Consegna</t>
  </si>
  <si>
    <t>TS1L3-SRVFUJ</t>
  </si>
  <si>
    <t>TS1L3-SOF-CPU</t>
  </si>
  <si>
    <t>DISCHI FISSI AGGIUNTIVI</t>
  </si>
  <si>
    <t>TS1L3-SOF-16GB</t>
  </si>
  <si>
    <t>TS1L3-SOF-32GB</t>
  </si>
  <si>
    <t>TS1L3-SOF-64GB</t>
  </si>
  <si>
    <t>TS1L3-SOF-HD300</t>
  </si>
  <si>
    <t>TS1L3-SOF-HD12</t>
  </si>
  <si>
    <t>TS1L3-SOF-GB</t>
  </si>
  <si>
    <t>TS1L3-SOF-10GB</t>
  </si>
  <si>
    <t>TS1L3-SOF-CNA</t>
  </si>
  <si>
    <t>TS1L3-SOF-WS2</t>
  </si>
  <si>
    <t>TS1L3-SOF-WS1</t>
  </si>
  <si>
    <t>TS1L3-SOF-DC</t>
  </si>
  <si>
    <t>TS1L3-SOF-OS</t>
  </si>
  <si>
    <t>TS1L3-SOF-DU</t>
  </si>
  <si>
    <t>TS1L3-SOF-W2C</t>
  </si>
  <si>
    <t>TS1L3-SOF-WDC1</t>
  </si>
  <si>
    <t>TS1L3-SOF-WDC2</t>
  </si>
  <si>
    <t>TS1L3-SOF-24M</t>
  </si>
  <si>
    <t>TS1L3-SOF-12M</t>
  </si>
  <si>
    <t>16GB</t>
  </si>
  <si>
    <t>32GB</t>
  </si>
  <si>
    <t>64GB</t>
  </si>
  <si>
    <t>SLOT DI MEMORIA</t>
  </si>
  <si>
    <t>SOCKET 3</t>
  </si>
  <si>
    <t>SOCKET 1</t>
  </si>
  <si>
    <t>SOCKET 2</t>
  </si>
  <si>
    <t>SOCKET 4</t>
  </si>
  <si>
    <t>SOCKET 5</t>
  </si>
  <si>
    <t>SOCKET 8</t>
  </si>
  <si>
    <t>SOCKET 6</t>
  </si>
  <si>
    <t>SOCKET 7</t>
  </si>
  <si>
    <t>Moduli RAM 16Gb Acquistati</t>
  </si>
  <si>
    <t>Moduli RAM 32Gb Acquistati</t>
  </si>
  <si>
    <t>Moduli RAM 64Gb Acquistati</t>
  </si>
  <si>
    <t>Moduli RAM 16Gb Posizionati</t>
  </si>
  <si>
    <t>Moduli RAM 32Gb Posizionati</t>
  </si>
  <si>
    <t>Moduli RAM 64Gb Posizionati</t>
  </si>
  <si>
    <t>VERIFICHE TECNICHE AUTOMATICHE</t>
  </si>
  <si>
    <t>Indica</t>
  </si>
  <si>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</si>
  <si>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</si>
  <si>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</si>
  <si>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</si>
  <si>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</si>
  <si>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</si>
  <si>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</si>
  <si>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</si>
  <si>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</si>
  <si>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</si>
  <si>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3b</t>
  </si>
  <si>
    <t>4b</t>
  </si>
  <si>
    <t>5b</t>
  </si>
  <si>
    <t>6b</t>
  </si>
  <si>
    <t>7b</t>
  </si>
  <si>
    <t>8b</t>
  </si>
  <si>
    <t>2) Scegli dove posizionare tutte le CPU aggiuntive acquistate.</t>
  </si>
  <si>
    <t>3) Scegli dove posizionare tutte le RAM aggiutive acquistate.</t>
  </si>
  <si>
    <t>CPU Correttamente selezionate:</t>
  </si>
  <si>
    <t>CPU Acquistate:</t>
  </si>
  <si>
    <t>300Gb</t>
  </si>
  <si>
    <t>1.2Tb</t>
  </si>
  <si>
    <t>HD 300Gb Acquistati</t>
  </si>
  <si>
    <t>HD 1.2 Tb Acquistati</t>
  </si>
  <si>
    <t>HD 300Gb Posizionati</t>
  </si>
  <si>
    <t>HD 1.2 Tb Posizionati</t>
  </si>
  <si>
    <t>SLOT HARD DISK</t>
  </si>
  <si>
    <t>Nodi attivi</t>
  </si>
  <si>
    <t>Nodi attivi con HDD</t>
  </si>
  <si>
    <t>n° 1 Slot PCI Express 3.0 libero</t>
  </si>
  <si>
    <t>( SCHEMA VISIONE FRONTALE DEL SERVER )</t>
  </si>
  <si>
    <t>( VISIONE FRONTALE REALE DEL SERVER )</t>
  </si>
  <si>
    <t>CONVENZIONE CONSIP TECNOLOGIE SERVER 1 - LOTTO 3</t>
  </si>
  <si>
    <t>Descrizione della fornitura:</t>
  </si>
  <si>
    <t>Il sistema permette di alloggiare fino a 4 server (Nodi) all'interno dello chassis più un totale di 24 dischi (6 riservati ad ogni nodo).</t>
  </si>
  <si>
    <t>La parte elettrica (con doppio alimentatore ridondante) ed il raffreddamento ad aria, è condiviso tra i 4 nodi.</t>
  </si>
  <si>
    <t>In ogni nodo è possibile installare 2 CPU fisiche e fino a 16 moduli di memoria (8 per ogni CPU).</t>
  </si>
  <si>
    <t>Questo permette di avere un'elevatissima densità computazionale occupando pochissimo spazio in Server Farm.</t>
  </si>
  <si>
    <t>Per qualsiasi dubbio sull'utilizzo del configuratore e per ottenere informazioni tecniche aggiuntive potete chiamare</t>
  </si>
  <si>
    <t>ISTRUZIONI PER L'UTILIZZO DEL CONFIGURATORE</t>
  </si>
  <si>
    <t>SCHEMA TECNICO DELLA CONFIGURAZIONE PRESCELTA</t>
  </si>
  <si>
    <t xml:space="preserve">    Nota: Se si vogliono fare differenti configurazioni bisogna creare diversi files di configurazione.</t>
  </si>
  <si>
    <t>TOTALE COSTO SINGOLO SERVER ( IVA esclusa)</t>
  </si>
  <si>
    <t>Numero SERVER da acquistare</t>
  </si>
  <si>
    <t xml:space="preserve">INDICA IL NUMERO DI SERVER DA ACQUISTARE : </t>
  </si>
  <si>
    <t>(Attenzione al numero di CORE da abbinare alle licenze)</t>
  </si>
  <si>
    <t>ISTRUZIONI PER L'UTILIZZO DELLO SCHEMA TECNICO</t>
  </si>
  <si>
    <t>1) Compilare tutti i campi in GIALLO nella parte "Configuratore".</t>
  </si>
  <si>
    <t>2) E' possibile scegliere il numero dei server da acquistare configurati nel medesimo modo.</t>
  </si>
  <si>
    <r>
      <t xml:space="preserve">3) </t>
    </r>
    <r>
      <rPr>
        <b/>
        <u/>
        <sz val="12"/>
        <color theme="1"/>
        <rFont val="Calibri"/>
        <family val="2"/>
        <scheme val="minor"/>
      </rPr>
      <t>Scegli</t>
    </r>
    <r>
      <rPr>
        <sz val="12"/>
        <color theme="1"/>
        <rFont val="Calibri"/>
        <family val="2"/>
        <scheme val="minor"/>
      </rPr>
      <t xml:space="preserve"> dal menu a tendita, o </t>
    </r>
    <r>
      <rPr>
        <b/>
        <u/>
        <sz val="12"/>
        <color theme="1"/>
        <rFont val="Calibri"/>
        <family val="2"/>
        <scheme val="minor"/>
      </rPr>
      <t>indica</t>
    </r>
    <r>
      <rPr>
        <sz val="12"/>
        <color theme="1"/>
        <rFont val="Calibri"/>
        <family val="2"/>
        <scheme val="minor"/>
      </rPr>
      <t xml:space="preserve"> la quantità sulle varie opzioni (caselle in GIALLO).</t>
    </r>
  </si>
  <si>
    <r>
      <t xml:space="preserve">1) Attiva ( </t>
    </r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Calibri"/>
        <family val="2"/>
        <scheme val="minor"/>
      </rPr>
      <t xml:space="preserve"> ) o disattiva ( </t>
    </r>
    <r>
      <rPr>
        <sz val="12"/>
        <color theme="1"/>
        <rFont val="Wingdings 2"/>
        <family val="1"/>
        <charset val="2"/>
      </rPr>
      <t>£</t>
    </r>
    <r>
      <rPr>
        <sz val="12"/>
        <color theme="1"/>
        <rFont val="Calibri"/>
        <family val="2"/>
        <scheme val="minor"/>
      </rPr>
      <t xml:space="preserve"> ) le opzioni con il mouse.</t>
    </r>
  </si>
  <si>
    <t>2) Non puoi mettere RAM dove non c'e' CPU.</t>
  </si>
  <si>
    <t>3) Ogni NODO deve avere almeno 1 hard disk per funzionare.</t>
  </si>
  <si>
    <t>( SCHEMA VISIONE DEI NODI )</t>
  </si>
  <si>
    <t>RIASSUNTO CONFIGURAZIONI</t>
  </si>
  <si>
    <t>CPU Installate</t>
  </si>
  <si>
    <t>Hard Disk:</t>
  </si>
  <si>
    <t>Memoria RAM (Gb):</t>
  </si>
  <si>
    <t>da 300Gb</t>
  </si>
  <si>
    <t>da 1.2Tb</t>
  </si>
  <si>
    <t>IVA (22%)</t>
  </si>
  <si>
    <t>SERVER SCALE-OUT FUJITSU</t>
  </si>
  <si>
    <t>FORNITORE (RTI): ITALWARE SRL, ZUCCHETTI INFORMATICA SPA, TELECOM ITALIA SPA</t>
  </si>
  <si>
    <t>4) Scegli dove posizionare tutti gli HD aggiuntivi acquistati.</t>
  </si>
  <si>
    <t>NOTE TECNICHE PER UNA CORRETTA CONFIGURAZIONE:</t>
  </si>
  <si>
    <t>Con l'acquisto del server base si hanno già quindi a disposizione 4 nodi perfettamente funzionanti.</t>
  </si>
  <si>
    <t>(massimo 4 CPU aggiuntive)</t>
  </si>
  <si>
    <t>(massimo 56 moduli aggiuntivi)</t>
  </si>
  <si>
    <t>(massimo 16 dischi TOTALI aggiuntivi)</t>
  </si>
  <si>
    <t>1) Ogni CPU deve avere almeno 1 modulo di ram per funzionare.</t>
  </si>
  <si>
    <t>UPS Bragamoro Aquarius Plus Tipo convertibile tower/rack con capacità 3000VA</t>
  </si>
  <si>
    <t>TS1L3-SOF-UPS</t>
  </si>
  <si>
    <t>KUPSSV1003R-FJ</t>
  </si>
  <si>
    <t>Cod. art. convenzione</t>
  </si>
  <si>
    <t>36 mesi di garanzia on-site</t>
  </si>
  <si>
    <t>EST12-FJ</t>
  </si>
  <si>
    <t>EST24-FJ</t>
  </si>
  <si>
    <t>TS-VDR-F9857N-FJ</t>
  </si>
  <si>
    <t>TS1L3-SOF-KVM</t>
  </si>
  <si>
    <t>Unità KVM monitor 17", tastiera e touch pad mouse con switch intercambiabile</t>
  </si>
  <si>
    <t>RIS116-IP-FJ</t>
  </si>
  <si>
    <t>Switch KVM 16 porte con possibilità di gestione da remoto attraverso Ethernet</t>
  </si>
  <si>
    <t>TS1L3-SOF-KSW</t>
  </si>
  <si>
    <t>BMRACKSV01-A-BUNDLE-RACK-FJ</t>
  </si>
  <si>
    <t>TS1L3-SOF-RACK</t>
  </si>
  <si>
    <t>OS-FJ</t>
  </si>
  <si>
    <t>Distribuzione del sistema operativo di tipo Open Source</t>
  </si>
  <si>
    <t>S26361-F5250-L-B</t>
  </si>
  <si>
    <t>S26361-F5550-L112</t>
  </si>
  <si>
    <t>P73-07117-FJ-SOUT</t>
  </si>
  <si>
    <t>P73-07255-FJ-SOUT</t>
  </si>
  <si>
    <t>9EM-00558-VAD3YY1-FJ-SOUT</t>
  </si>
  <si>
    <t>R18-05191-FJ-SOUT</t>
  </si>
  <si>
    <t>R18-05229-FJ-SOUT</t>
  </si>
  <si>
    <t>P71-08655-FJ-SOUT</t>
  </si>
  <si>
    <t>P71-08773-FJ-SOUT</t>
  </si>
  <si>
    <t>Armadio Rack Bragamoro 42U con canalina 12 prese universali</t>
  </si>
  <si>
    <t>il nostro Call Center al numero 800-44.50.51</t>
  </si>
  <si>
    <t>(massimo 4 schede TOTALI)</t>
  </si>
  <si>
    <r>
      <t xml:space="preserve">CONFIGURATORE CONVENZIONE TECNOLOGIE SERVER 1 - LOTTO 3 </t>
    </r>
    <r>
      <rPr>
        <b/>
        <sz val="10"/>
        <color rgb="FFFF0000"/>
        <rFont val="Calibri"/>
        <family val="2"/>
        <scheme val="minor"/>
      </rPr>
      <t>v.0.8</t>
    </r>
  </si>
  <si>
    <t>CX400M4-CX2560M4</t>
  </si>
  <si>
    <r>
      <t xml:space="preserve">Per ogni nodo: </t>
    </r>
    <r>
      <rPr>
        <b/>
        <u/>
        <sz val="10"/>
        <color theme="1"/>
        <rFont val="Calibri"/>
        <family val="2"/>
        <scheme val="minor"/>
      </rPr>
      <t>n° 1 Intel® Xeon® Silver 4114</t>
    </r>
    <r>
      <rPr>
        <sz val="10"/>
        <color theme="1"/>
        <rFont val="Calibri"/>
        <family val="2"/>
        <scheme val="minor"/>
      </rPr>
      <t>, (10C/20T) 2,20 GHz</t>
    </r>
  </si>
  <si>
    <r>
      <t xml:space="preserve">Per ogni nodo: </t>
    </r>
    <r>
      <rPr>
        <b/>
        <u/>
        <sz val="10"/>
        <color theme="1"/>
        <rFont val="Calibri"/>
        <family val="2"/>
        <scheme val="minor"/>
      </rPr>
      <t>32Gb memoria RAM</t>
    </r>
    <r>
      <rPr>
        <sz val="10"/>
        <color theme="1"/>
        <rFont val="Calibri"/>
        <family val="2"/>
        <scheme val="minor"/>
      </rPr>
      <t xml:space="preserve"> (2 moduli da 16GB DDR4-2666 R ECC)</t>
    </r>
  </si>
  <si>
    <t>RAM installabile: 2048 Gb per ogni nodo (16 slot per ogni nodo)</t>
  </si>
  <si>
    <r>
      <rPr>
        <b/>
        <u/>
        <sz val="10"/>
        <color theme="1"/>
        <rFont val="Calibri"/>
        <family val="2"/>
        <scheme val="minor"/>
      </rPr>
      <t>Dischi fissi installati: n° 2 300GB SAS 12G 15K</t>
    </r>
    <r>
      <rPr>
        <sz val="10"/>
        <color theme="1"/>
        <rFont val="Calibri"/>
        <family val="2"/>
        <scheme val="minor"/>
      </rPr>
      <t xml:space="preserve"> 2.5"</t>
    </r>
  </si>
  <si>
    <t>S26361-F4051-L114</t>
  </si>
  <si>
    <t>Intel® Xeon® Silver 4114, (10C/20T) 2,20 GHz</t>
  </si>
  <si>
    <t>Modulo da 16GB DDR4-2666 R ECC</t>
  </si>
  <si>
    <t>S26361-F4026-L616</t>
  </si>
  <si>
    <t>Hard disk 300GB SAS 12G 15K 2.5"</t>
  </si>
  <si>
    <t>S26361-F5531-L530</t>
  </si>
  <si>
    <t>S26361-F4610-L202</t>
  </si>
  <si>
    <t>Il Server proposto (Fujitsu CX 400 M4) è un server "ScaleOut" con elevate performace in uno spazio molto esiguo (2U).</t>
  </si>
  <si>
    <t>La configurazione base è formata da 4 nodi, ciascuno con 1 CPU, 32 GB di memoria RAM e 2 HD da 300Gb SAS 15.000 rpm.</t>
  </si>
  <si>
    <t>E' possibile installare fino a 8 CPU, 2048Gb di memoria RAM per nodo e 6 Hard Disk per ogni Nodo.</t>
  </si>
  <si>
    <t>S26361-F3640-L502-F3986-L5</t>
  </si>
  <si>
    <t>S26361-F4026-L632</t>
  </si>
  <si>
    <t>Modulo da 32GB DDR4-2666 R ECC</t>
  </si>
  <si>
    <t>S26361-F4026-L632x2</t>
  </si>
  <si>
    <t>Modulo da 64GB DDR4-2666 R ECC</t>
  </si>
  <si>
    <t>FUJITSU Server PRIMERGY CX400 M4, Dimensioni 2U</t>
  </si>
  <si>
    <r>
      <rPr>
        <b/>
        <u/>
        <sz val="10"/>
        <color theme="1"/>
        <rFont val="Calibri"/>
        <family val="2"/>
        <scheme val="minor"/>
      </rPr>
      <t>In dotazione 4 Nodi</t>
    </r>
    <r>
      <rPr>
        <sz val="10"/>
        <color theme="1"/>
        <rFont val="Calibri"/>
        <family val="2"/>
        <scheme val="minor"/>
      </rPr>
      <t xml:space="preserve"> (Fujitsu PRIMERGY CX2560 M4)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</si>
</sst>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"/>
    <numFmt numFmtId="165" formatCode="#,##0.00\ &quot;€&quot;"/>
    <numFmt numFmtId="166" formatCode="0;\-0;&quot;&quot;;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2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66" fontId="0" fillId="4" borderId="10" xfId="0" applyNumberFormat="1" applyFont="1" applyFill="1" applyBorder="1" applyAlignment="1">
      <alignment horizontal="center" vertical="center"/>
    </xf>
    <xf numFmtId="166" fontId="0" fillId="4" borderId="1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5" borderId="0" xfId="0" quotePrefix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7" fillId="5" borderId="0" xfId="0" quotePrefix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66" fontId="0" fillId="6" borderId="10" xfId="0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66" fontId="0" fillId="4" borderId="26" xfId="0" applyNumberFormat="1" applyFont="1" applyFill="1" applyBorder="1" applyAlignment="1">
      <alignment horizontal="center" vertical="center"/>
    </xf>
    <xf numFmtId="166" fontId="0" fillId="4" borderId="27" xfId="0" applyNumberFormat="1" applyFont="1" applyFill="1" applyBorder="1" applyAlignment="1">
      <alignment horizontal="center" vertical="center"/>
    </xf>
    <xf numFmtId="166" fontId="0" fillId="4" borderId="28" xfId="0" applyNumberFormat="1" applyFont="1" applyFill="1" applyBorder="1" applyAlignment="1">
      <alignment horizontal="center" vertical="center"/>
    </xf>
    <xf numFmtId="166" fontId="0" fillId="4" borderId="29" xfId="0" applyNumberFormat="1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28" fillId="7" borderId="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30" fillId="7" borderId="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0" fillId="8" borderId="31" xfId="0" applyFont="1" applyFill="1" applyBorder="1" applyAlignment="1">
      <alignment vertical="center"/>
    </xf>
    <xf numFmtId="0" fontId="0" fillId="8" borderId="30" xfId="0" applyFont="1" applyFill="1" applyBorder="1" applyAlignment="1">
      <alignment vertical="center"/>
    </xf>
    <xf numFmtId="0" fontId="1" fillId="8" borderId="30" xfId="0" applyFont="1" applyFill="1" applyBorder="1" applyAlignment="1">
      <alignment horizontal="center" vertical="center"/>
    </xf>
    <xf numFmtId="0" fontId="31" fillId="8" borderId="30" xfId="0" applyFont="1" applyFill="1" applyBorder="1" applyAlignment="1">
      <alignment horizontal="right" vertical="center"/>
    </xf>
    <xf numFmtId="0" fontId="31" fillId="8" borderId="3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</cellXfs>
  <cellStyles count="1">
    <cellStyle name="Normale" xfId="0" builtinId="0"/>
  </cellStyles>
  <dxfs count="46"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L$38" lockText="1" noThreeD="1"/>
</file>

<file path=xl/ctrlProps/ctrlProp10.xml><?xml version="1.0" encoding="utf-8"?>
<formControlPr xmlns="http://schemas.microsoft.com/office/spreadsheetml/2009/9/main" objectType="CheckBox" fmlaLink="$O$38" lockText="1" noThreeD="1"/>
</file>

<file path=xl/ctrlProps/ctrlProp100.xml><?xml version="1.0" encoding="utf-8"?>
<formControlPr xmlns="http://schemas.microsoft.com/office/spreadsheetml/2009/9/main" objectType="CheckBox" checked="Checked" fmlaLink="$AG$30" lockText="1" noThreeD="1"/>
</file>

<file path=xl/ctrlProps/ctrlProp101.xml><?xml version="1.0" encoding="utf-8"?>
<formControlPr xmlns="http://schemas.microsoft.com/office/spreadsheetml/2009/9/main" objectType="CheckBox" checked="Checked" fmlaLink="$AQ$30" lockText="1" noThreeD="1"/>
</file>

<file path=xl/ctrlProps/ctrlProp102.xml><?xml version="1.0" encoding="utf-8"?>
<formControlPr xmlns="http://schemas.microsoft.com/office/spreadsheetml/2009/9/main" objectType="CheckBox" fmlaLink="$W$48" lockText="1" noThreeD="1"/>
</file>

<file path=xl/ctrlProps/ctrlProp103.xml><?xml version="1.0" encoding="utf-8"?>
<formControlPr xmlns="http://schemas.microsoft.com/office/spreadsheetml/2009/9/main" objectType="CheckBox" fmlaLink="$M$48" lockText="1" noThreeD="1"/>
</file>

<file path=xl/ctrlProps/ctrlProp104.xml><?xml version="1.0" encoding="utf-8"?>
<formControlPr xmlns="http://schemas.microsoft.com/office/spreadsheetml/2009/9/main" objectType="CheckBox" fmlaLink="$AG$48" lockText="1" noThreeD="1"/>
</file>

<file path=xl/ctrlProps/ctrlProp105.xml><?xml version="1.0" encoding="utf-8"?>
<formControlPr xmlns="http://schemas.microsoft.com/office/spreadsheetml/2009/9/main" objectType="CheckBox" fmlaLink="$AQ$48" lockText="1" noThreeD="1"/>
</file>

<file path=xl/ctrlProps/ctrlProp106.xml><?xml version="1.0" encoding="utf-8"?>
<formControlPr xmlns="http://schemas.microsoft.com/office/spreadsheetml/2009/9/main" objectType="CheckBox" checked="Checked" fmlaLink="$AF$38" lockText="1" noThreeD="1"/>
</file>

<file path=xl/ctrlProps/ctrlProp107.xml><?xml version="1.0" encoding="utf-8"?>
<formControlPr xmlns="http://schemas.microsoft.com/office/spreadsheetml/2009/9/main" objectType="CheckBox" fmlaLink="$AF$40" lockText="1" noThreeD="1"/>
</file>

<file path=xl/ctrlProps/ctrlProp108.xml><?xml version="1.0" encoding="utf-8"?>
<formControlPr xmlns="http://schemas.microsoft.com/office/spreadsheetml/2009/9/main" objectType="CheckBox" fmlaLink="$AF$39" lockText="1" noThreeD="1"/>
</file>

<file path=xl/ctrlProps/ctrlProp109.xml><?xml version="1.0" encoding="utf-8"?>
<formControlPr xmlns="http://schemas.microsoft.com/office/spreadsheetml/2009/9/main" objectType="CheckBox" checked="Checked" fmlaLink="$AG$38" lockText="1" noThreeD="1"/>
</file>

<file path=xl/ctrlProps/ctrlProp11.xml><?xml version="1.0" encoding="utf-8"?>
<formControlPr xmlns="http://schemas.microsoft.com/office/spreadsheetml/2009/9/main" objectType="CheckBox" fmlaLink="$O$39" lockText="1" noThreeD="1"/>
</file>

<file path=xl/ctrlProps/ctrlProp110.xml><?xml version="1.0" encoding="utf-8"?>
<formControlPr xmlns="http://schemas.microsoft.com/office/spreadsheetml/2009/9/main" objectType="CheckBox" fmlaLink="$AG$39" lockText="1" noThreeD="1"/>
</file>

<file path=xl/ctrlProps/ctrlProp111.xml><?xml version="1.0" encoding="utf-8"?>
<formControlPr xmlns="http://schemas.microsoft.com/office/spreadsheetml/2009/9/main" objectType="CheckBox" fmlaLink="$AG$40" lockText="1" noThreeD="1"/>
</file>

<file path=xl/ctrlProps/ctrlProp112.xml><?xml version="1.0" encoding="utf-8"?>
<formControlPr xmlns="http://schemas.microsoft.com/office/spreadsheetml/2009/9/main" objectType="CheckBox" fmlaLink="$AH$38" lockText="1" noThreeD="1"/>
</file>

<file path=xl/ctrlProps/ctrlProp113.xml><?xml version="1.0" encoding="utf-8"?>
<formControlPr xmlns="http://schemas.microsoft.com/office/spreadsheetml/2009/9/main" objectType="CheckBox" fmlaLink="$AH$39" lockText="1" noThreeD="1"/>
</file>

<file path=xl/ctrlProps/ctrlProp114.xml><?xml version="1.0" encoding="utf-8"?>
<formControlPr xmlns="http://schemas.microsoft.com/office/spreadsheetml/2009/9/main" objectType="CheckBox" fmlaLink="$AH$40" lockText="1" noThreeD="1"/>
</file>

<file path=xl/ctrlProps/ctrlProp115.xml><?xml version="1.0" encoding="utf-8"?>
<formControlPr xmlns="http://schemas.microsoft.com/office/spreadsheetml/2009/9/main" objectType="CheckBox" fmlaLink="$AI$38" lockText="1" noThreeD="1"/>
</file>

<file path=xl/ctrlProps/ctrlProp116.xml><?xml version="1.0" encoding="utf-8"?>
<formControlPr xmlns="http://schemas.microsoft.com/office/spreadsheetml/2009/9/main" objectType="CheckBox" fmlaLink="$AI$39" lockText="1" noThreeD="1"/>
</file>

<file path=xl/ctrlProps/ctrlProp117.xml><?xml version="1.0" encoding="utf-8"?>
<formControlPr xmlns="http://schemas.microsoft.com/office/spreadsheetml/2009/9/main" objectType="CheckBox" fmlaLink="$AI$40" lockText="1" noThreeD="1"/>
</file>

<file path=xl/ctrlProps/ctrlProp118.xml><?xml version="1.0" encoding="utf-8"?>
<formControlPr xmlns="http://schemas.microsoft.com/office/spreadsheetml/2009/9/main" objectType="CheckBox" fmlaLink="$AJ$38" lockText="1" noThreeD="1"/>
</file>

<file path=xl/ctrlProps/ctrlProp119.xml><?xml version="1.0" encoding="utf-8"?>
<formControlPr xmlns="http://schemas.microsoft.com/office/spreadsheetml/2009/9/main" objectType="CheckBox" fmlaLink="$AJ$39" lockText="1" noThreeD="1"/>
</file>

<file path=xl/ctrlProps/ctrlProp12.xml><?xml version="1.0" encoding="utf-8"?>
<formControlPr xmlns="http://schemas.microsoft.com/office/spreadsheetml/2009/9/main" objectType="CheckBox" fmlaLink="$O$40" lockText="1" noThreeD="1"/>
</file>

<file path=xl/ctrlProps/ctrlProp120.xml><?xml version="1.0" encoding="utf-8"?>
<formControlPr xmlns="http://schemas.microsoft.com/office/spreadsheetml/2009/9/main" objectType="CheckBox" fmlaLink="$AJ$40" lockText="1" noThreeD="1"/>
</file>

<file path=xl/ctrlProps/ctrlProp121.xml><?xml version="1.0" encoding="utf-8"?>
<formControlPr xmlns="http://schemas.microsoft.com/office/spreadsheetml/2009/9/main" objectType="CheckBox" fmlaLink="$AK$38" lockText="1" noThreeD="1"/>
</file>

<file path=xl/ctrlProps/ctrlProp122.xml><?xml version="1.0" encoding="utf-8"?>
<formControlPr xmlns="http://schemas.microsoft.com/office/spreadsheetml/2009/9/main" objectType="CheckBox" fmlaLink="$AK$39" lockText="1" noThreeD="1"/>
</file>

<file path=xl/ctrlProps/ctrlProp123.xml><?xml version="1.0" encoding="utf-8"?>
<formControlPr xmlns="http://schemas.microsoft.com/office/spreadsheetml/2009/9/main" objectType="CheckBox" fmlaLink="$AK$40" lockText="1" noThreeD="1"/>
</file>

<file path=xl/ctrlProps/ctrlProp124.xml><?xml version="1.0" encoding="utf-8"?>
<formControlPr xmlns="http://schemas.microsoft.com/office/spreadsheetml/2009/9/main" objectType="CheckBox" fmlaLink="$AL$38" lockText="1" noThreeD="1"/>
</file>

<file path=xl/ctrlProps/ctrlProp125.xml><?xml version="1.0" encoding="utf-8"?>
<formControlPr xmlns="http://schemas.microsoft.com/office/spreadsheetml/2009/9/main" objectType="CheckBox" fmlaLink="$AL$39" lockText="1" noThreeD="1"/>
</file>

<file path=xl/ctrlProps/ctrlProp126.xml><?xml version="1.0" encoding="utf-8"?>
<formControlPr xmlns="http://schemas.microsoft.com/office/spreadsheetml/2009/9/main" objectType="CheckBox" fmlaLink="$AL$40" lockText="1" noThreeD="1"/>
</file>

<file path=xl/ctrlProps/ctrlProp127.xml><?xml version="1.0" encoding="utf-8"?>
<formControlPr xmlns="http://schemas.microsoft.com/office/spreadsheetml/2009/9/main" objectType="CheckBox" fmlaLink="$AM$38" lockText="1" noThreeD="1"/>
</file>

<file path=xl/ctrlProps/ctrlProp128.xml><?xml version="1.0" encoding="utf-8"?>
<formControlPr xmlns="http://schemas.microsoft.com/office/spreadsheetml/2009/9/main" objectType="CheckBox" fmlaLink="$AM$39" lockText="1" noThreeD="1"/>
</file>

<file path=xl/ctrlProps/ctrlProp129.xml><?xml version="1.0" encoding="utf-8"?>
<formControlPr xmlns="http://schemas.microsoft.com/office/spreadsheetml/2009/9/main" objectType="CheckBox" fmlaLink="$AM$40" lockText="1" noThreeD="1"/>
</file>

<file path=xl/ctrlProps/ctrlProp13.xml><?xml version="1.0" encoding="utf-8"?>
<formControlPr xmlns="http://schemas.microsoft.com/office/spreadsheetml/2009/9/main" objectType="CheckBox" fmlaLink="$P$38" lockText="1" noThreeD="1"/>
</file>

<file path=xl/ctrlProps/ctrlProp130.xml><?xml version="1.0" encoding="utf-8"?>
<formControlPr xmlns="http://schemas.microsoft.com/office/spreadsheetml/2009/9/main" objectType="CheckBox" checked="Checked" fmlaLink="$AP$38" lockText="1" noThreeD="1"/>
</file>

<file path=xl/ctrlProps/ctrlProp131.xml><?xml version="1.0" encoding="utf-8"?>
<formControlPr xmlns="http://schemas.microsoft.com/office/spreadsheetml/2009/9/main" objectType="CheckBox" fmlaLink="$AP$40" lockText="1" noThreeD="1"/>
</file>

<file path=xl/ctrlProps/ctrlProp132.xml><?xml version="1.0" encoding="utf-8"?>
<formControlPr xmlns="http://schemas.microsoft.com/office/spreadsheetml/2009/9/main" objectType="CheckBox" fmlaLink="$AP$39" lockText="1" noThreeD="1"/>
</file>

<file path=xl/ctrlProps/ctrlProp133.xml><?xml version="1.0" encoding="utf-8"?>
<formControlPr xmlns="http://schemas.microsoft.com/office/spreadsheetml/2009/9/main" objectType="CheckBox" checked="Checked" fmlaLink="$AQ$38" lockText="1" noThreeD="1"/>
</file>

<file path=xl/ctrlProps/ctrlProp134.xml><?xml version="1.0" encoding="utf-8"?>
<formControlPr xmlns="http://schemas.microsoft.com/office/spreadsheetml/2009/9/main" objectType="CheckBox" fmlaLink="$AQ$39" lockText="1" noThreeD="1"/>
</file>

<file path=xl/ctrlProps/ctrlProp135.xml><?xml version="1.0" encoding="utf-8"?>
<formControlPr xmlns="http://schemas.microsoft.com/office/spreadsheetml/2009/9/main" objectType="CheckBox" fmlaLink="$AQ$40" lockText="1" noThreeD="1"/>
</file>

<file path=xl/ctrlProps/ctrlProp136.xml><?xml version="1.0" encoding="utf-8"?>
<formControlPr xmlns="http://schemas.microsoft.com/office/spreadsheetml/2009/9/main" objectType="CheckBox" fmlaLink="$AR$38" lockText="1" noThreeD="1"/>
</file>

<file path=xl/ctrlProps/ctrlProp137.xml><?xml version="1.0" encoding="utf-8"?>
<formControlPr xmlns="http://schemas.microsoft.com/office/spreadsheetml/2009/9/main" objectType="CheckBox" fmlaLink="$AR$39" lockText="1" noThreeD="1"/>
</file>

<file path=xl/ctrlProps/ctrlProp138.xml><?xml version="1.0" encoding="utf-8"?>
<formControlPr xmlns="http://schemas.microsoft.com/office/spreadsheetml/2009/9/main" objectType="CheckBox" fmlaLink="$AR$40" lockText="1" noThreeD="1"/>
</file>

<file path=xl/ctrlProps/ctrlProp139.xml><?xml version="1.0" encoding="utf-8"?>
<formControlPr xmlns="http://schemas.microsoft.com/office/spreadsheetml/2009/9/main" objectType="CheckBox" fmlaLink="$AS$38" lockText="1" noThreeD="1"/>
</file>

<file path=xl/ctrlProps/ctrlProp14.xml><?xml version="1.0" encoding="utf-8"?>
<formControlPr xmlns="http://schemas.microsoft.com/office/spreadsheetml/2009/9/main" objectType="CheckBox" fmlaLink="$P$39" lockText="1" noThreeD="1"/>
</file>

<file path=xl/ctrlProps/ctrlProp140.xml><?xml version="1.0" encoding="utf-8"?>
<formControlPr xmlns="http://schemas.microsoft.com/office/spreadsheetml/2009/9/main" objectType="CheckBox" fmlaLink="$AS$39" lockText="1" noThreeD="1"/>
</file>

<file path=xl/ctrlProps/ctrlProp141.xml><?xml version="1.0" encoding="utf-8"?>
<formControlPr xmlns="http://schemas.microsoft.com/office/spreadsheetml/2009/9/main" objectType="CheckBox" fmlaLink="$AS$40" lockText="1" noThreeD="1"/>
</file>

<file path=xl/ctrlProps/ctrlProp142.xml><?xml version="1.0" encoding="utf-8"?>
<formControlPr xmlns="http://schemas.microsoft.com/office/spreadsheetml/2009/9/main" objectType="CheckBox" fmlaLink="$AT$38" lockText="1" noThreeD="1"/>
</file>

<file path=xl/ctrlProps/ctrlProp143.xml><?xml version="1.0" encoding="utf-8"?>
<formControlPr xmlns="http://schemas.microsoft.com/office/spreadsheetml/2009/9/main" objectType="CheckBox" fmlaLink="$AT$39" lockText="1" noThreeD="1"/>
</file>

<file path=xl/ctrlProps/ctrlProp144.xml><?xml version="1.0" encoding="utf-8"?>
<formControlPr xmlns="http://schemas.microsoft.com/office/spreadsheetml/2009/9/main" objectType="CheckBox" fmlaLink="$AT$40" lockText="1" noThreeD="1"/>
</file>

<file path=xl/ctrlProps/ctrlProp145.xml><?xml version="1.0" encoding="utf-8"?>
<formControlPr xmlns="http://schemas.microsoft.com/office/spreadsheetml/2009/9/main" objectType="CheckBox" fmlaLink="$AU$38" lockText="1" noThreeD="1"/>
</file>

<file path=xl/ctrlProps/ctrlProp146.xml><?xml version="1.0" encoding="utf-8"?>
<formControlPr xmlns="http://schemas.microsoft.com/office/spreadsheetml/2009/9/main" objectType="CheckBox" fmlaLink="$AU$39" lockText="1" noThreeD="1"/>
</file>

<file path=xl/ctrlProps/ctrlProp147.xml><?xml version="1.0" encoding="utf-8"?>
<formControlPr xmlns="http://schemas.microsoft.com/office/spreadsheetml/2009/9/main" objectType="CheckBox" fmlaLink="$AU$40" lockText="1" noThreeD="1"/>
</file>

<file path=xl/ctrlProps/ctrlProp148.xml><?xml version="1.0" encoding="utf-8"?>
<formControlPr xmlns="http://schemas.microsoft.com/office/spreadsheetml/2009/9/main" objectType="CheckBox" fmlaLink="$AV$38" lockText="1" noThreeD="1"/>
</file>

<file path=xl/ctrlProps/ctrlProp149.xml><?xml version="1.0" encoding="utf-8"?>
<formControlPr xmlns="http://schemas.microsoft.com/office/spreadsheetml/2009/9/main" objectType="CheckBox" fmlaLink="$AV$39" lockText="1" noThreeD="1"/>
</file>

<file path=xl/ctrlProps/ctrlProp15.xml><?xml version="1.0" encoding="utf-8"?>
<formControlPr xmlns="http://schemas.microsoft.com/office/spreadsheetml/2009/9/main" objectType="CheckBox" fmlaLink="$P$40" lockText="1" noThreeD="1"/>
</file>

<file path=xl/ctrlProps/ctrlProp150.xml><?xml version="1.0" encoding="utf-8"?>
<formControlPr xmlns="http://schemas.microsoft.com/office/spreadsheetml/2009/9/main" objectType="CheckBox" fmlaLink="$AV$40" lockText="1" noThreeD="1"/>
</file>

<file path=xl/ctrlProps/ctrlProp151.xml><?xml version="1.0" encoding="utf-8"?>
<formControlPr xmlns="http://schemas.microsoft.com/office/spreadsheetml/2009/9/main" objectType="CheckBox" fmlaLink="$AW$38" lockText="1" noThreeD="1"/>
</file>

<file path=xl/ctrlProps/ctrlProp152.xml><?xml version="1.0" encoding="utf-8"?>
<formControlPr xmlns="http://schemas.microsoft.com/office/spreadsheetml/2009/9/main" objectType="CheckBox" fmlaLink="$AW$39" lockText="1" noThreeD="1"/>
</file>

<file path=xl/ctrlProps/ctrlProp153.xml><?xml version="1.0" encoding="utf-8"?>
<formControlPr xmlns="http://schemas.microsoft.com/office/spreadsheetml/2009/9/main" objectType="CheckBox" fmlaLink="$AW$40" lockText="1" noThreeD="1"/>
</file>

<file path=xl/ctrlProps/ctrlProp154.xml><?xml version="1.0" encoding="utf-8"?>
<formControlPr xmlns="http://schemas.microsoft.com/office/spreadsheetml/2009/9/main" objectType="CheckBox" fmlaLink="$AF$44" lockText="1" noThreeD="1"/>
</file>

<file path=xl/ctrlProps/ctrlProp155.xml><?xml version="1.0" encoding="utf-8"?>
<formControlPr xmlns="http://schemas.microsoft.com/office/spreadsheetml/2009/9/main" objectType="CheckBox" fmlaLink="$AF$46" lockText="1" noThreeD="1"/>
</file>

<file path=xl/ctrlProps/ctrlProp156.xml><?xml version="1.0" encoding="utf-8"?>
<formControlPr xmlns="http://schemas.microsoft.com/office/spreadsheetml/2009/9/main" objectType="CheckBox" fmlaLink="$AF$45" lockText="1" noThreeD="1"/>
</file>

<file path=xl/ctrlProps/ctrlProp157.xml><?xml version="1.0" encoding="utf-8"?>
<formControlPr xmlns="http://schemas.microsoft.com/office/spreadsheetml/2009/9/main" objectType="CheckBox" fmlaLink="$AG$44" lockText="1" noThreeD="1"/>
</file>

<file path=xl/ctrlProps/ctrlProp158.xml><?xml version="1.0" encoding="utf-8"?>
<formControlPr xmlns="http://schemas.microsoft.com/office/spreadsheetml/2009/9/main" objectType="CheckBox" fmlaLink="$AG$45" lockText="1" noThreeD="1"/>
</file>

<file path=xl/ctrlProps/ctrlProp159.xml><?xml version="1.0" encoding="utf-8"?>
<formControlPr xmlns="http://schemas.microsoft.com/office/spreadsheetml/2009/9/main" objectType="CheckBox" fmlaLink="$AG$46" lockText="1" noThreeD="1"/>
</file>

<file path=xl/ctrlProps/ctrlProp16.xml><?xml version="1.0" encoding="utf-8"?>
<formControlPr xmlns="http://schemas.microsoft.com/office/spreadsheetml/2009/9/main" objectType="CheckBox" fmlaLink="$Q$38" lockText="1" noThreeD="1"/>
</file>

<file path=xl/ctrlProps/ctrlProp160.xml><?xml version="1.0" encoding="utf-8"?>
<formControlPr xmlns="http://schemas.microsoft.com/office/spreadsheetml/2009/9/main" objectType="CheckBox" fmlaLink="$AH$44" lockText="1" noThreeD="1"/>
</file>

<file path=xl/ctrlProps/ctrlProp161.xml><?xml version="1.0" encoding="utf-8"?>
<formControlPr xmlns="http://schemas.microsoft.com/office/spreadsheetml/2009/9/main" objectType="CheckBox" fmlaLink="$AH$45" lockText="1" noThreeD="1"/>
</file>

<file path=xl/ctrlProps/ctrlProp162.xml><?xml version="1.0" encoding="utf-8"?>
<formControlPr xmlns="http://schemas.microsoft.com/office/spreadsheetml/2009/9/main" objectType="CheckBox" fmlaLink="$AH$46" lockText="1" noThreeD="1"/>
</file>

<file path=xl/ctrlProps/ctrlProp163.xml><?xml version="1.0" encoding="utf-8"?>
<formControlPr xmlns="http://schemas.microsoft.com/office/spreadsheetml/2009/9/main" objectType="CheckBox" fmlaLink="$AI$44" lockText="1" noThreeD="1"/>
</file>

<file path=xl/ctrlProps/ctrlProp164.xml><?xml version="1.0" encoding="utf-8"?>
<formControlPr xmlns="http://schemas.microsoft.com/office/spreadsheetml/2009/9/main" objectType="CheckBox" fmlaLink="$AI$45" lockText="1" noThreeD="1"/>
</file>

<file path=xl/ctrlProps/ctrlProp165.xml><?xml version="1.0" encoding="utf-8"?>
<formControlPr xmlns="http://schemas.microsoft.com/office/spreadsheetml/2009/9/main" objectType="CheckBox" fmlaLink="$AI$46" lockText="1" noThreeD="1"/>
</file>

<file path=xl/ctrlProps/ctrlProp166.xml><?xml version="1.0" encoding="utf-8"?>
<formControlPr xmlns="http://schemas.microsoft.com/office/spreadsheetml/2009/9/main" objectType="CheckBox" fmlaLink="$AJ$44" lockText="1" noThreeD="1"/>
</file>

<file path=xl/ctrlProps/ctrlProp167.xml><?xml version="1.0" encoding="utf-8"?>
<formControlPr xmlns="http://schemas.microsoft.com/office/spreadsheetml/2009/9/main" objectType="CheckBox" fmlaLink="$AJ$45" lockText="1" noThreeD="1"/>
</file>

<file path=xl/ctrlProps/ctrlProp168.xml><?xml version="1.0" encoding="utf-8"?>
<formControlPr xmlns="http://schemas.microsoft.com/office/spreadsheetml/2009/9/main" objectType="CheckBox" fmlaLink="$AJ$46" lockText="1" noThreeD="1"/>
</file>

<file path=xl/ctrlProps/ctrlProp169.xml><?xml version="1.0" encoding="utf-8"?>
<formControlPr xmlns="http://schemas.microsoft.com/office/spreadsheetml/2009/9/main" objectType="CheckBox" fmlaLink="$AK$44" lockText="1" noThreeD="1"/>
</file>

<file path=xl/ctrlProps/ctrlProp17.xml><?xml version="1.0" encoding="utf-8"?>
<formControlPr xmlns="http://schemas.microsoft.com/office/spreadsheetml/2009/9/main" objectType="CheckBox" fmlaLink="$Q$39" lockText="1" noThreeD="1"/>
</file>

<file path=xl/ctrlProps/ctrlProp170.xml><?xml version="1.0" encoding="utf-8"?>
<formControlPr xmlns="http://schemas.microsoft.com/office/spreadsheetml/2009/9/main" objectType="CheckBox" fmlaLink="$AK$45" lockText="1" noThreeD="1"/>
</file>

<file path=xl/ctrlProps/ctrlProp171.xml><?xml version="1.0" encoding="utf-8"?>
<formControlPr xmlns="http://schemas.microsoft.com/office/spreadsheetml/2009/9/main" objectType="CheckBox" fmlaLink="$AK$46" lockText="1" noThreeD="1"/>
</file>

<file path=xl/ctrlProps/ctrlProp172.xml><?xml version="1.0" encoding="utf-8"?>
<formControlPr xmlns="http://schemas.microsoft.com/office/spreadsheetml/2009/9/main" objectType="CheckBox" fmlaLink="$AL$44" lockText="1" noThreeD="1"/>
</file>

<file path=xl/ctrlProps/ctrlProp173.xml><?xml version="1.0" encoding="utf-8"?>
<formControlPr xmlns="http://schemas.microsoft.com/office/spreadsheetml/2009/9/main" objectType="CheckBox" fmlaLink="$AL$45" lockText="1" noThreeD="1"/>
</file>

<file path=xl/ctrlProps/ctrlProp174.xml><?xml version="1.0" encoding="utf-8"?>
<formControlPr xmlns="http://schemas.microsoft.com/office/spreadsheetml/2009/9/main" objectType="CheckBox" fmlaLink="$AL$46" lockText="1" noThreeD="1"/>
</file>

<file path=xl/ctrlProps/ctrlProp175.xml><?xml version="1.0" encoding="utf-8"?>
<formControlPr xmlns="http://schemas.microsoft.com/office/spreadsheetml/2009/9/main" objectType="CheckBox" fmlaLink="$AM$44" lockText="1" noThreeD="1"/>
</file>

<file path=xl/ctrlProps/ctrlProp176.xml><?xml version="1.0" encoding="utf-8"?>
<formControlPr xmlns="http://schemas.microsoft.com/office/spreadsheetml/2009/9/main" objectType="CheckBox" fmlaLink="$AM$45" lockText="1" noThreeD="1"/>
</file>

<file path=xl/ctrlProps/ctrlProp177.xml><?xml version="1.0" encoding="utf-8"?>
<formControlPr xmlns="http://schemas.microsoft.com/office/spreadsheetml/2009/9/main" objectType="CheckBox" fmlaLink="$AM$46" lockText="1" noThreeD="1"/>
</file>

<file path=xl/ctrlProps/ctrlProp178.xml><?xml version="1.0" encoding="utf-8"?>
<formControlPr xmlns="http://schemas.microsoft.com/office/spreadsheetml/2009/9/main" objectType="CheckBox" fmlaLink="$AP$44" lockText="1" noThreeD="1"/>
</file>

<file path=xl/ctrlProps/ctrlProp179.xml><?xml version="1.0" encoding="utf-8"?>
<formControlPr xmlns="http://schemas.microsoft.com/office/spreadsheetml/2009/9/main" objectType="CheckBox" fmlaLink="$AP$46" lockText="1" noThreeD="1"/>
</file>

<file path=xl/ctrlProps/ctrlProp18.xml><?xml version="1.0" encoding="utf-8"?>
<formControlPr xmlns="http://schemas.microsoft.com/office/spreadsheetml/2009/9/main" objectType="CheckBox" fmlaLink="$Q$40" lockText="1" noThreeD="1"/>
</file>

<file path=xl/ctrlProps/ctrlProp180.xml><?xml version="1.0" encoding="utf-8"?>
<formControlPr xmlns="http://schemas.microsoft.com/office/spreadsheetml/2009/9/main" objectType="CheckBox" fmlaLink="$AP$45" lockText="1" noThreeD="1"/>
</file>

<file path=xl/ctrlProps/ctrlProp181.xml><?xml version="1.0" encoding="utf-8"?>
<formControlPr xmlns="http://schemas.microsoft.com/office/spreadsheetml/2009/9/main" objectType="CheckBox" fmlaLink="$AQ$44" lockText="1" noThreeD="1"/>
</file>

<file path=xl/ctrlProps/ctrlProp182.xml><?xml version="1.0" encoding="utf-8"?>
<formControlPr xmlns="http://schemas.microsoft.com/office/spreadsheetml/2009/9/main" objectType="CheckBox" fmlaLink="$AQ$45" lockText="1" noThreeD="1"/>
</file>

<file path=xl/ctrlProps/ctrlProp183.xml><?xml version="1.0" encoding="utf-8"?>
<formControlPr xmlns="http://schemas.microsoft.com/office/spreadsheetml/2009/9/main" objectType="CheckBox" fmlaLink="$AQ$46" lockText="1" noThreeD="1"/>
</file>

<file path=xl/ctrlProps/ctrlProp184.xml><?xml version="1.0" encoding="utf-8"?>
<formControlPr xmlns="http://schemas.microsoft.com/office/spreadsheetml/2009/9/main" objectType="CheckBox" fmlaLink="$AR$44" lockText="1" noThreeD="1"/>
</file>

<file path=xl/ctrlProps/ctrlProp185.xml><?xml version="1.0" encoding="utf-8"?>
<formControlPr xmlns="http://schemas.microsoft.com/office/spreadsheetml/2009/9/main" objectType="CheckBox" fmlaLink="$AR$45" lockText="1" noThreeD="1"/>
</file>

<file path=xl/ctrlProps/ctrlProp186.xml><?xml version="1.0" encoding="utf-8"?>
<formControlPr xmlns="http://schemas.microsoft.com/office/spreadsheetml/2009/9/main" objectType="CheckBox" fmlaLink="$AR$46" lockText="1" noThreeD="1"/>
</file>

<file path=xl/ctrlProps/ctrlProp187.xml><?xml version="1.0" encoding="utf-8"?>
<formControlPr xmlns="http://schemas.microsoft.com/office/spreadsheetml/2009/9/main" objectType="CheckBox" fmlaLink="$AS$44" lockText="1" noThreeD="1"/>
</file>

<file path=xl/ctrlProps/ctrlProp188.xml><?xml version="1.0" encoding="utf-8"?>
<formControlPr xmlns="http://schemas.microsoft.com/office/spreadsheetml/2009/9/main" objectType="CheckBox" fmlaLink="$AS$45" lockText="1" noThreeD="1"/>
</file>

<file path=xl/ctrlProps/ctrlProp189.xml><?xml version="1.0" encoding="utf-8"?>
<formControlPr xmlns="http://schemas.microsoft.com/office/spreadsheetml/2009/9/main" objectType="CheckBox" fmlaLink="$AS$46" lockText="1" noThreeD="1"/>
</file>

<file path=xl/ctrlProps/ctrlProp19.xml><?xml version="1.0" encoding="utf-8"?>
<formControlPr xmlns="http://schemas.microsoft.com/office/spreadsheetml/2009/9/main" objectType="CheckBox" fmlaLink="$R$38" lockText="1" noThreeD="1"/>
</file>

<file path=xl/ctrlProps/ctrlProp190.xml><?xml version="1.0" encoding="utf-8"?>
<formControlPr xmlns="http://schemas.microsoft.com/office/spreadsheetml/2009/9/main" objectType="CheckBox" fmlaLink="$AT$44" lockText="1" noThreeD="1"/>
</file>

<file path=xl/ctrlProps/ctrlProp191.xml><?xml version="1.0" encoding="utf-8"?>
<formControlPr xmlns="http://schemas.microsoft.com/office/spreadsheetml/2009/9/main" objectType="CheckBox" fmlaLink="$AT$45" lockText="1" noThreeD="1"/>
</file>

<file path=xl/ctrlProps/ctrlProp192.xml><?xml version="1.0" encoding="utf-8"?>
<formControlPr xmlns="http://schemas.microsoft.com/office/spreadsheetml/2009/9/main" objectType="CheckBox" fmlaLink="$AT$46" lockText="1" noThreeD="1"/>
</file>

<file path=xl/ctrlProps/ctrlProp193.xml><?xml version="1.0" encoding="utf-8"?>
<formControlPr xmlns="http://schemas.microsoft.com/office/spreadsheetml/2009/9/main" objectType="CheckBox" fmlaLink="$AU$44" lockText="1" noThreeD="1"/>
</file>

<file path=xl/ctrlProps/ctrlProp194.xml><?xml version="1.0" encoding="utf-8"?>
<formControlPr xmlns="http://schemas.microsoft.com/office/spreadsheetml/2009/9/main" objectType="CheckBox" fmlaLink="$AU$45" lockText="1" noThreeD="1"/>
</file>

<file path=xl/ctrlProps/ctrlProp195.xml><?xml version="1.0" encoding="utf-8"?>
<formControlPr xmlns="http://schemas.microsoft.com/office/spreadsheetml/2009/9/main" objectType="CheckBox" fmlaLink="$AU$46" lockText="1" noThreeD="1"/>
</file>

<file path=xl/ctrlProps/ctrlProp196.xml><?xml version="1.0" encoding="utf-8"?>
<formControlPr xmlns="http://schemas.microsoft.com/office/spreadsheetml/2009/9/main" objectType="CheckBox" fmlaLink="$AV$44" lockText="1" noThreeD="1"/>
</file>

<file path=xl/ctrlProps/ctrlProp197.xml><?xml version="1.0" encoding="utf-8"?>
<formControlPr xmlns="http://schemas.microsoft.com/office/spreadsheetml/2009/9/main" objectType="CheckBox" fmlaLink="$AV$45" lockText="1" noThreeD="1"/>
</file>

<file path=xl/ctrlProps/ctrlProp198.xml><?xml version="1.0" encoding="utf-8"?>
<formControlPr xmlns="http://schemas.microsoft.com/office/spreadsheetml/2009/9/main" objectType="CheckBox" fmlaLink="$AV$46" lockText="1" noThreeD="1"/>
</file>

<file path=xl/ctrlProps/ctrlProp199.xml><?xml version="1.0" encoding="utf-8"?>
<formControlPr xmlns="http://schemas.microsoft.com/office/spreadsheetml/2009/9/main" objectType="CheckBox" fmlaLink="$AW$44" lockText="1" noThreeD="1"/>
</file>

<file path=xl/ctrlProps/ctrlProp2.xml><?xml version="1.0" encoding="utf-8"?>
<formControlPr xmlns="http://schemas.microsoft.com/office/spreadsheetml/2009/9/main" objectType="CheckBox" fmlaLink="$L$40" lockText="1" noThreeD="1"/>
</file>

<file path=xl/ctrlProps/ctrlProp20.xml><?xml version="1.0" encoding="utf-8"?>
<formControlPr xmlns="http://schemas.microsoft.com/office/spreadsheetml/2009/9/main" objectType="CheckBox" fmlaLink="$R$39" lockText="1" noThreeD="1"/>
</file>

<file path=xl/ctrlProps/ctrlProp200.xml><?xml version="1.0" encoding="utf-8"?>
<formControlPr xmlns="http://schemas.microsoft.com/office/spreadsheetml/2009/9/main" objectType="CheckBox" fmlaLink="$AW$45" lockText="1" noThreeD="1"/>
</file>

<file path=xl/ctrlProps/ctrlProp201.xml><?xml version="1.0" encoding="utf-8"?>
<formControlPr xmlns="http://schemas.microsoft.com/office/spreadsheetml/2009/9/main" objectType="CheckBox" fmlaLink="$AW$46" lockText="1" noThreeD="1"/>
</file>

<file path=xl/ctrlProps/ctrlProp202.xml><?xml version="1.0" encoding="utf-8"?>
<formControlPr xmlns="http://schemas.microsoft.com/office/spreadsheetml/2009/9/main" objectType="CheckBox" checked="Checked" fmlaLink="$M$71" lockText="1" noThreeD="1"/>
</file>

<file path=xl/ctrlProps/ctrlProp203.xml><?xml version="1.0" encoding="utf-8"?>
<formControlPr xmlns="http://schemas.microsoft.com/office/spreadsheetml/2009/9/main" objectType="CheckBox" fmlaLink="$M$72" lockText="1" noThreeD="1"/>
</file>

<file path=xl/ctrlProps/ctrlProp204.xml><?xml version="1.0" encoding="utf-8"?>
<formControlPr xmlns="http://schemas.microsoft.com/office/spreadsheetml/2009/9/main" objectType="CheckBox" checked="Checked" fmlaLink="$N$71" lockText="1" noThreeD="1"/>
</file>

<file path=xl/ctrlProps/ctrlProp205.xml><?xml version="1.0" encoding="utf-8"?>
<formControlPr xmlns="http://schemas.microsoft.com/office/spreadsheetml/2009/9/main" objectType="CheckBox" fmlaLink="$N$72" lockText="1" noThreeD="1"/>
</file>

<file path=xl/ctrlProps/ctrlProp206.xml><?xml version="1.0" encoding="utf-8"?>
<formControlPr xmlns="http://schemas.microsoft.com/office/spreadsheetml/2009/9/main" objectType="CheckBox" fmlaLink="$O$71" lockText="1" noThreeD="1"/>
</file>

<file path=xl/ctrlProps/ctrlProp207.xml><?xml version="1.0" encoding="utf-8"?>
<formControlPr xmlns="http://schemas.microsoft.com/office/spreadsheetml/2009/9/main" objectType="CheckBox" fmlaLink="$O$72" lockText="1" noThreeD="1"/>
</file>

<file path=xl/ctrlProps/ctrlProp208.xml><?xml version="1.0" encoding="utf-8"?>
<formControlPr xmlns="http://schemas.microsoft.com/office/spreadsheetml/2009/9/main" objectType="CheckBox" fmlaLink="$P$71" lockText="1" noThreeD="1"/>
</file>

<file path=xl/ctrlProps/ctrlProp209.xml><?xml version="1.0" encoding="utf-8"?>
<formControlPr xmlns="http://schemas.microsoft.com/office/spreadsheetml/2009/9/main" objectType="CheckBox" fmlaLink="$P$72" lockText="1" noThreeD="1"/>
</file>

<file path=xl/ctrlProps/ctrlProp21.xml><?xml version="1.0" encoding="utf-8"?>
<formControlPr xmlns="http://schemas.microsoft.com/office/spreadsheetml/2009/9/main" objectType="CheckBox" fmlaLink="$R$40" lockText="1" noThreeD="1"/>
</file>

<file path=xl/ctrlProps/ctrlProp210.xml><?xml version="1.0" encoding="utf-8"?>
<formControlPr xmlns="http://schemas.microsoft.com/office/spreadsheetml/2009/9/main" objectType="CheckBox" fmlaLink="$Q$71" lockText="1" noThreeD="1"/>
</file>

<file path=xl/ctrlProps/ctrlProp211.xml><?xml version="1.0" encoding="utf-8"?>
<formControlPr xmlns="http://schemas.microsoft.com/office/spreadsheetml/2009/9/main" objectType="CheckBox" fmlaLink="$Q$72" lockText="1" noThreeD="1"/>
</file>

<file path=xl/ctrlProps/ctrlProp212.xml><?xml version="1.0" encoding="utf-8"?>
<formControlPr xmlns="http://schemas.microsoft.com/office/spreadsheetml/2009/9/main" objectType="CheckBox" fmlaLink="$R$71" lockText="1" noThreeD="1"/>
</file>

<file path=xl/ctrlProps/ctrlProp213.xml><?xml version="1.0" encoding="utf-8"?>
<formControlPr xmlns="http://schemas.microsoft.com/office/spreadsheetml/2009/9/main" objectType="CheckBox" fmlaLink="$R$72" lockText="1" noThreeD="1"/>
</file>

<file path=xl/ctrlProps/ctrlProp214.xml><?xml version="1.0" encoding="utf-8"?>
<formControlPr xmlns="http://schemas.microsoft.com/office/spreadsheetml/2009/9/main" objectType="CheckBox" checked="Checked" fmlaLink="$W$71" lockText="1" noThreeD="1"/>
</file>

<file path=xl/ctrlProps/ctrlProp215.xml><?xml version="1.0" encoding="utf-8"?>
<formControlPr xmlns="http://schemas.microsoft.com/office/spreadsheetml/2009/9/main" objectType="CheckBox" fmlaLink="$W$72" lockText="1" noThreeD="1"/>
</file>

<file path=xl/ctrlProps/ctrlProp216.xml><?xml version="1.0" encoding="utf-8"?>
<formControlPr xmlns="http://schemas.microsoft.com/office/spreadsheetml/2009/9/main" objectType="CheckBox" checked="Checked" fmlaLink="$X$71" lockText="1" noThreeD="1"/>
</file>

<file path=xl/ctrlProps/ctrlProp217.xml><?xml version="1.0" encoding="utf-8"?>
<formControlPr xmlns="http://schemas.microsoft.com/office/spreadsheetml/2009/9/main" objectType="CheckBox" fmlaLink="$X$72" lockText="1" noThreeD="1"/>
</file>

<file path=xl/ctrlProps/ctrlProp218.xml><?xml version="1.0" encoding="utf-8"?>
<formControlPr xmlns="http://schemas.microsoft.com/office/spreadsheetml/2009/9/main" objectType="CheckBox" fmlaLink="$Y$71" lockText="1" noThreeD="1"/>
</file>

<file path=xl/ctrlProps/ctrlProp219.xml><?xml version="1.0" encoding="utf-8"?>
<formControlPr xmlns="http://schemas.microsoft.com/office/spreadsheetml/2009/9/main" objectType="CheckBox" fmlaLink="$Y$72" lockText="1" noThreeD="1"/>
</file>

<file path=xl/ctrlProps/ctrlProp22.xml><?xml version="1.0" encoding="utf-8"?>
<formControlPr xmlns="http://schemas.microsoft.com/office/spreadsheetml/2009/9/main" objectType="CheckBox" fmlaLink="$S$38" lockText="1" noThreeD="1"/>
</file>

<file path=xl/ctrlProps/ctrlProp220.xml><?xml version="1.0" encoding="utf-8"?>
<formControlPr xmlns="http://schemas.microsoft.com/office/spreadsheetml/2009/9/main" objectType="CheckBox" fmlaLink="$Z$71" lockText="1" noThreeD="1"/>
</file>

<file path=xl/ctrlProps/ctrlProp221.xml><?xml version="1.0" encoding="utf-8"?>
<formControlPr xmlns="http://schemas.microsoft.com/office/spreadsheetml/2009/9/main" objectType="CheckBox" fmlaLink="$Z$72" lockText="1" noThreeD="1"/>
</file>

<file path=xl/ctrlProps/ctrlProp222.xml><?xml version="1.0" encoding="utf-8"?>
<formControlPr xmlns="http://schemas.microsoft.com/office/spreadsheetml/2009/9/main" objectType="CheckBox" fmlaLink="$AA$71" lockText="1" noThreeD="1"/>
</file>

<file path=xl/ctrlProps/ctrlProp223.xml><?xml version="1.0" encoding="utf-8"?>
<formControlPr xmlns="http://schemas.microsoft.com/office/spreadsheetml/2009/9/main" objectType="CheckBox" fmlaLink="$AA$72" lockText="1" noThreeD="1"/>
</file>

<file path=xl/ctrlProps/ctrlProp224.xml><?xml version="1.0" encoding="utf-8"?>
<formControlPr xmlns="http://schemas.microsoft.com/office/spreadsheetml/2009/9/main" objectType="CheckBox" fmlaLink="$AB$71" lockText="1" noThreeD="1"/>
</file>

<file path=xl/ctrlProps/ctrlProp225.xml><?xml version="1.0" encoding="utf-8"?>
<formControlPr xmlns="http://schemas.microsoft.com/office/spreadsheetml/2009/9/main" objectType="CheckBox" fmlaLink="$AB$72" lockText="1" noThreeD="1"/>
</file>

<file path=xl/ctrlProps/ctrlProp226.xml><?xml version="1.0" encoding="utf-8"?>
<formControlPr xmlns="http://schemas.microsoft.com/office/spreadsheetml/2009/9/main" objectType="CheckBox" checked="Checked" fmlaLink="$AG$71" lockText="1" noThreeD="1"/>
</file>

<file path=xl/ctrlProps/ctrlProp227.xml><?xml version="1.0" encoding="utf-8"?>
<formControlPr xmlns="http://schemas.microsoft.com/office/spreadsheetml/2009/9/main" objectType="CheckBox" fmlaLink="$AG$72" lockText="1" noThreeD="1"/>
</file>

<file path=xl/ctrlProps/ctrlProp228.xml><?xml version="1.0" encoding="utf-8"?>
<formControlPr xmlns="http://schemas.microsoft.com/office/spreadsheetml/2009/9/main" objectType="CheckBox" checked="Checked" fmlaLink="$AH$71" lockText="1" noThreeD="1"/>
</file>

<file path=xl/ctrlProps/ctrlProp229.xml><?xml version="1.0" encoding="utf-8"?>
<formControlPr xmlns="http://schemas.microsoft.com/office/spreadsheetml/2009/9/main" objectType="CheckBox" fmlaLink="$AH$72" lockText="1" noThreeD="1"/>
</file>

<file path=xl/ctrlProps/ctrlProp23.xml><?xml version="1.0" encoding="utf-8"?>
<formControlPr xmlns="http://schemas.microsoft.com/office/spreadsheetml/2009/9/main" objectType="CheckBox" fmlaLink="$S$39" lockText="1" noThreeD="1"/>
</file>

<file path=xl/ctrlProps/ctrlProp230.xml><?xml version="1.0" encoding="utf-8"?>
<formControlPr xmlns="http://schemas.microsoft.com/office/spreadsheetml/2009/9/main" objectType="CheckBox" fmlaLink="$AI$71" lockText="1" noThreeD="1"/>
</file>

<file path=xl/ctrlProps/ctrlProp231.xml><?xml version="1.0" encoding="utf-8"?>
<formControlPr xmlns="http://schemas.microsoft.com/office/spreadsheetml/2009/9/main" objectType="CheckBox" fmlaLink="$AI$72" lockText="1" noThreeD="1"/>
</file>

<file path=xl/ctrlProps/ctrlProp232.xml><?xml version="1.0" encoding="utf-8"?>
<formControlPr xmlns="http://schemas.microsoft.com/office/spreadsheetml/2009/9/main" objectType="CheckBox" fmlaLink="$AJ$71" lockText="1" noThreeD="1"/>
</file>

<file path=xl/ctrlProps/ctrlProp233.xml><?xml version="1.0" encoding="utf-8"?>
<formControlPr xmlns="http://schemas.microsoft.com/office/spreadsheetml/2009/9/main" objectType="CheckBox" fmlaLink="$AJ$72" lockText="1" noThreeD="1"/>
</file>

<file path=xl/ctrlProps/ctrlProp234.xml><?xml version="1.0" encoding="utf-8"?>
<formControlPr xmlns="http://schemas.microsoft.com/office/spreadsheetml/2009/9/main" objectType="CheckBox" fmlaLink="$AK$71" lockText="1" noThreeD="1"/>
</file>

<file path=xl/ctrlProps/ctrlProp235.xml><?xml version="1.0" encoding="utf-8"?>
<formControlPr xmlns="http://schemas.microsoft.com/office/spreadsheetml/2009/9/main" objectType="CheckBox" fmlaLink="$AK$72" lockText="1" noThreeD="1"/>
</file>

<file path=xl/ctrlProps/ctrlProp236.xml><?xml version="1.0" encoding="utf-8"?>
<formControlPr xmlns="http://schemas.microsoft.com/office/spreadsheetml/2009/9/main" objectType="CheckBox" fmlaLink="$AL$71" lockText="1" noThreeD="1"/>
</file>

<file path=xl/ctrlProps/ctrlProp237.xml><?xml version="1.0" encoding="utf-8"?>
<formControlPr xmlns="http://schemas.microsoft.com/office/spreadsheetml/2009/9/main" objectType="CheckBox" fmlaLink="$AL$72" lockText="1" noThreeD="1"/>
</file>

<file path=xl/ctrlProps/ctrlProp238.xml><?xml version="1.0" encoding="utf-8"?>
<formControlPr xmlns="http://schemas.microsoft.com/office/spreadsheetml/2009/9/main" objectType="CheckBox" checked="Checked" fmlaLink="$AQ$71" lockText="1" noThreeD="1"/>
</file>

<file path=xl/ctrlProps/ctrlProp239.xml><?xml version="1.0" encoding="utf-8"?>
<formControlPr xmlns="http://schemas.microsoft.com/office/spreadsheetml/2009/9/main" objectType="CheckBox" fmlaLink="$AQ$72" lockText="1" noThreeD="1"/>
</file>

<file path=xl/ctrlProps/ctrlProp24.xml><?xml version="1.0" encoding="utf-8"?>
<formControlPr xmlns="http://schemas.microsoft.com/office/spreadsheetml/2009/9/main" objectType="CheckBox" fmlaLink="$S$40" lockText="1" noThreeD="1"/>
</file>

<file path=xl/ctrlProps/ctrlProp240.xml><?xml version="1.0" encoding="utf-8"?>
<formControlPr xmlns="http://schemas.microsoft.com/office/spreadsheetml/2009/9/main" objectType="CheckBox" checked="Checked" fmlaLink="$AR$71" lockText="1" noThreeD="1"/>
</file>

<file path=xl/ctrlProps/ctrlProp241.xml><?xml version="1.0" encoding="utf-8"?>
<formControlPr xmlns="http://schemas.microsoft.com/office/spreadsheetml/2009/9/main" objectType="CheckBox" fmlaLink="$AR$72" lockText="1" noThreeD="1"/>
</file>

<file path=xl/ctrlProps/ctrlProp242.xml><?xml version="1.0" encoding="utf-8"?>
<formControlPr xmlns="http://schemas.microsoft.com/office/spreadsheetml/2009/9/main" objectType="CheckBox" fmlaLink="$AS$71" lockText="1" noThreeD="1"/>
</file>

<file path=xl/ctrlProps/ctrlProp243.xml><?xml version="1.0" encoding="utf-8"?>
<formControlPr xmlns="http://schemas.microsoft.com/office/spreadsheetml/2009/9/main" objectType="CheckBox" fmlaLink="$AS$72" lockText="1" noThreeD="1"/>
</file>

<file path=xl/ctrlProps/ctrlProp244.xml><?xml version="1.0" encoding="utf-8"?>
<formControlPr xmlns="http://schemas.microsoft.com/office/spreadsheetml/2009/9/main" objectType="CheckBox" fmlaLink="$AT$71" lockText="1" noThreeD="1"/>
</file>

<file path=xl/ctrlProps/ctrlProp245.xml><?xml version="1.0" encoding="utf-8"?>
<formControlPr xmlns="http://schemas.microsoft.com/office/spreadsheetml/2009/9/main" objectType="CheckBox" fmlaLink="$AT$72" lockText="1" noThreeD="1"/>
</file>

<file path=xl/ctrlProps/ctrlProp246.xml><?xml version="1.0" encoding="utf-8"?>
<formControlPr xmlns="http://schemas.microsoft.com/office/spreadsheetml/2009/9/main" objectType="CheckBox" fmlaLink="$AU$71" lockText="1" noThreeD="1"/>
</file>

<file path=xl/ctrlProps/ctrlProp247.xml><?xml version="1.0" encoding="utf-8"?>
<formControlPr xmlns="http://schemas.microsoft.com/office/spreadsheetml/2009/9/main" objectType="CheckBox" fmlaLink="$AU$72" lockText="1" noThreeD="1"/>
</file>

<file path=xl/ctrlProps/ctrlProp248.xml><?xml version="1.0" encoding="utf-8"?>
<formControlPr xmlns="http://schemas.microsoft.com/office/spreadsheetml/2009/9/main" objectType="CheckBox" fmlaLink="$AV$71" lockText="1" noThreeD="1"/>
</file>

<file path=xl/ctrlProps/ctrlProp249.xml><?xml version="1.0" encoding="utf-8"?>
<formControlPr xmlns="http://schemas.microsoft.com/office/spreadsheetml/2009/9/main" objectType="CheckBox" fmlaLink="$AV$72" lockText="1" noThreeD="1"/>
</file>

<file path=xl/ctrlProps/ctrlProp25.xml><?xml version="1.0" encoding="utf-8"?>
<formControlPr xmlns="http://schemas.microsoft.com/office/spreadsheetml/2009/9/main" objectType="CheckBox" fmlaLink="$L$44" lockText="1" noThreeD="1"/>
</file>

<file path=xl/ctrlProps/ctrlProp26.xml><?xml version="1.0" encoding="utf-8"?>
<formControlPr xmlns="http://schemas.microsoft.com/office/spreadsheetml/2009/9/main" objectType="CheckBox" fmlaLink="$L$46" lockText="1" noThreeD="1"/>
</file>

<file path=xl/ctrlProps/ctrlProp27.xml><?xml version="1.0" encoding="utf-8"?>
<formControlPr xmlns="http://schemas.microsoft.com/office/spreadsheetml/2009/9/main" objectType="CheckBox" fmlaLink="$L$45" lockText="1" noThreeD="1"/>
</file>

<file path=xl/ctrlProps/ctrlProp28.xml><?xml version="1.0" encoding="utf-8"?>
<formControlPr xmlns="http://schemas.microsoft.com/office/spreadsheetml/2009/9/main" objectType="CheckBox" fmlaLink="$M$44" lockText="1" noThreeD="1"/>
</file>

<file path=xl/ctrlProps/ctrlProp29.xml><?xml version="1.0" encoding="utf-8"?>
<formControlPr xmlns="http://schemas.microsoft.com/office/spreadsheetml/2009/9/main" objectType="CheckBox" fmlaLink="$M$45" lockText="1" noThreeD="1"/>
</file>

<file path=xl/ctrlProps/ctrlProp3.xml><?xml version="1.0" encoding="utf-8"?>
<formControlPr xmlns="http://schemas.microsoft.com/office/spreadsheetml/2009/9/main" objectType="CheckBox" fmlaLink="$L$39" lockText="1" noThreeD="1"/>
</file>

<file path=xl/ctrlProps/ctrlProp30.xml><?xml version="1.0" encoding="utf-8"?>
<formControlPr xmlns="http://schemas.microsoft.com/office/spreadsheetml/2009/9/main" objectType="CheckBox" fmlaLink="$M$46" lockText="1" noThreeD="1"/>
</file>

<file path=xl/ctrlProps/ctrlProp31.xml><?xml version="1.0" encoding="utf-8"?>
<formControlPr xmlns="http://schemas.microsoft.com/office/spreadsheetml/2009/9/main" objectType="CheckBox" fmlaLink="$N$44" lockText="1" noThreeD="1"/>
</file>

<file path=xl/ctrlProps/ctrlProp32.xml><?xml version="1.0" encoding="utf-8"?>
<formControlPr xmlns="http://schemas.microsoft.com/office/spreadsheetml/2009/9/main" objectType="CheckBox" fmlaLink="$N$45" lockText="1" noThreeD="1"/>
</file>

<file path=xl/ctrlProps/ctrlProp33.xml><?xml version="1.0" encoding="utf-8"?>
<formControlPr xmlns="http://schemas.microsoft.com/office/spreadsheetml/2009/9/main" objectType="CheckBox" fmlaLink="$N$46" lockText="1" noThreeD="1"/>
</file>

<file path=xl/ctrlProps/ctrlProp34.xml><?xml version="1.0" encoding="utf-8"?>
<formControlPr xmlns="http://schemas.microsoft.com/office/spreadsheetml/2009/9/main" objectType="CheckBox" fmlaLink="$O$44" lockText="1" noThreeD="1"/>
</file>

<file path=xl/ctrlProps/ctrlProp35.xml><?xml version="1.0" encoding="utf-8"?>
<formControlPr xmlns="http://schemas.microsoft.com/office/spreadsheetml/2009/9/main" objectType="CheckBox" fmlaLink="$O$45" lockText="1" noThreeD="1"/>
</file>

<file path=xl/ctrlProps/ctrlProp36.xml><?xml version="1.0" encoding="utf-8"?>
<formControlPr xmlns="http://schemas.microsoft.com/office/spreadsheetml/2009/9/main" objectType="CheckBox" fmlaLink="$O$46" lockText="1" noThreeD="1"/>
</file>

<file path=xl/ctrlProps/ctrlProp37.xml><?xml version="1.0" encoding="utf-8"?>
<formControlPr xmlns="http://schemas.microsoft.com/office/spreadsheetml/2009/9/main" objectType="CheckBox" fmlaLink="$P$44" lockText="1" noThreeD="1"/>
</file>

<file path=xl/ctrlProps/ctrlProp38.xml><?xml version="1.0" encoding="utf-8"?>
<formControlPr xmlns="http://schemas.microsoft.com/office/spreadsheetml/2009/9/main" objectType="CheckBox" fmlaLink="$P$45" lockText="1" noThreeD="1"/>
</file>

<file path=xl/ctrlProps/ctrlProp39.xml><?xml version="1.0" encoding="utf-8"?>
<formControlPr xmlns="http://schemas.microsoft.com/office/spreadsheetml/2009/9/main" objectType="CheckBox" fmlaLink="$P$46" lockText="1" noThreeD="1"/>
</file>

<file path=xl/ctrlProps/ctrlProp4.xml><?xml version="1.0" encoding="utf-8"?>
<formControlPr xmlns="http://schemas.microsoft.com/office/spreadsheetml/2009/9/main" objectType="CheckBox" checked="Checked" fmlaLink="$M$38" lockText="1" noThreeD="1"/>
</file>

<file path=xl/ctrlProps/ctrlProp40.xml><?xml version="1.0" encoding="utf-8"?>
<formControlPr xmlns="http://schemas.microsoft.com/office/spreadsheetml/2009/9/main" objectType="CheckBox" fmlaLink="$Q$44" lockText="1" noThreeD="1"/>
</file>

<file path=xl/ctrlProps/ctrlProp41.xml><?xml version="1.0" encoding="utf-8"?>
<formControlPr xmlns="http://schemas.microsoft.com/office/spreadsheetml/2009/9/main" objectType="CheckBox" fmlaLink="$Q$45" lockText="1" noThreeD="1"/>
</file>

<file path=xl/ctrlProps/ctrlProp42.xml><?xml version="1.0" encoding="utf-8"?>
<formControlPr xmlns="http://schemas.microsoft.com/office/spreadsheetml/2009/9/main" objectType="CheckBox" fmlaLink="$Q$46" lockText="1" noThreeD="1"/>
</file>

<file path=xl/ctrlProps/ctrlProp43.xml><?xml version="1.0" encoding="utf-8"?>
<formControlPr xmlns="http://schemas.microsoft.com/office/spreadsheetml/2009/9/main" objectType="CheckBox" fmlaLink="$R$44" lockText="1" noThreeD="1"/>
</file>

<file path=xl/ctrlProps/ctrlProp44.xml><?xml version="1.0" encoding="utf-8"?>
<formControlPr xmlns="http://schemas.microsoft.com/office/spreadsheetml/2009/9/main" objectType="CheckBox" fmlaLink="$R$45" lockText="1" noThreeD="1"/>
</file>

<file path=xl/ctrlProps/ctrlProp45.xml><?xml version="1.0" encoding="utf-8"?>
<formControlPr xmlns="http://schemas.microsoft.com/office/spreadsheetml/2009/9/main" objectType="CheckBox" fmlaLink="$R$46" lockText="1" noThreeD="1"/>
</file>

<file path=xl/ctrlProps/ctrlProp46.xml><?xml version="1.0" encoding="utf-8"?>
<formControlPr xmlns="http://schemas.microsoft.com/office/spreadsheetml/2009/9/main" objectType="CheckBox" fmlaLink="$S$44" lockText="1" noThreeD="1"/>
</file>

<file path=xl/ctrlProps/ctrlProp47.xml><?xml version="1.0" encoding="utf-8"?>
<formControlPr xmlns="http://schemas.microsoft.com/office/spreadsheetml/2009/9/main" objectType="CheckBox" fmlaLink="$S$45" lockText="1" noThreeD="1"/>
</file>

<file path=xl/ctrlProps/ctrlProp48.xml><?xml version="1.0" encoding="utf-8"?>
<formControlPr xmlns="http://schemas.microsoft.com/office/spreadsheetml/2009/9/main" objectType="CheckBox" fmlaLink="$S$46" lockText="1" noThreeD="1"/>
</file>

<file path=xl/ctrlProps/ctrlProp49.xml><?xml version="1.0" encoding="utf-8"?>
<formControlPr xmlns="http://schemas.microsoft.com/office/spreadsheetml/2009/9/main" objectType="CheckBox" checked="Checked" fmlaLink="$V$38" lockText="1" noThreeD="1"/>
</file>

<file path=xl/ctrlProps/ctrlProp5.xml><?xml version="1.0" encoding="utf-8"?>
<formControlPr xmlns="http://schemas.microsoft.com/office/spreadsheetml/2009/9/main" objectType="CheckBox" fmlaLink="$M$39" lockText="1" noThreeD="1"/>
</file>

<file path=xl/ctrlProps/ctrlProp50.xml><?xml version="1.0" encoding="utf-8"?>
<formControlPr xmlns="http://schemas.microsoft.com/office/spreadsheetml/2009/9/main" objectType="CheckBox" fmlaLink="$V$40" lockText="1" noThreeD="1"/>
</file>

<file path=xl/ctrlProps/ctrlProp51.xml><?xml version="1.0" encoding="utf-8"?>
<formControlPr xmlns="http://schemas.microsoft.com/office/spreadsheetml/2009/9/main" objectType="CheckBox" fmlaLink="$V$39" lockText="1" noThreeD="1"/>
</file>

<file path=xl/ctrlProps/ctrlProp52.xml><?xml version="1.0" encoding="utf-8"?>
<formControlPr xmlns="http://schemas.microsoft.com/office/spreadsheetml/2009/9/main" objectType="CheckBox" checked="Checked" fmlaLink="$W$38" lockText="1" noThreeD="1"/>
</file>

<file path=xl/ctrlProps/ctrlProp53.xml><?xml version="1.0" encoding="utf-8"?>
<formControlPr xmlns="http://schemas.microsoft.com/office/spreadsheetml/2009/9/main" objectType="CheckBox" fmlaLink="$W$39" lockText="1" noThreeD="1"/>
</file>

<file path=xl/ctrlProps/ctrlProp54.xml><?xml version="1.0" encoding="utf-8"?>
<formControlPr xmlns="http://schemas.microsoft.com/office/spreadsheetml/2009/9/main" objectType="CheckBox" fmlaLink="$W$40" lockText="1" noThreeD="1"/>
</file>

<file path=xl/ctrlProps/ctrlProp55.xml><?xml version="1.0" encoding="utf-8"?>
<formControlPr xmlns="http://schemas.microsoft.com/office/spreadsheetml/2009/9/main" objectType="CheckBox" fmlaLink="$X$38" lockText="1" noThreeD="1"/>
</file>

<file path=xl/ctrlProps/ctrlProp56.xml><?xml version="1.0" encoding="utf-8"?>
<formControlPr xmlns="http://schemas.microsoft.com/office/spreadsheetml/2009/9/main" objectType="CheckBox" fmlaLink="$X$39" lockText="1" noThreeD="1"/>
</file>

<file path=xl/ctrlProps/ctrlProp57.xml><?xml version="1.0" encoding="utf-8"?>
<formControlPr xmlns="http://schemas.microsoft.com/office/spreadsheetml/2009/9/main" objectType="CheckBox" fmlaLink="$X$40" lockText="1" noThreeD="1"/>
</file>

<file path=xl/ctrlProps/ctrlProp58.xml><?xml version="1.0" encoding="utf-8"?>
<formControlPr xmlns="http://schemas.microsoft.com/office/spreadsheetml/2009/9/main" objectType="CheckBox" fmlaLink="$Y$38" lockText="1" noThreeD="1"/>
</file>

<file path=xl/ctrlProps/ctrlProp59.xml><?xml version="1.0" encoding="utf-8"?>
<formControlPr xmlns="http://schemas.microsoft.com/office/spreadsheetml/2009/9/main" objectType="CheckBox" fmlaLink="$Y$39" lockText="1" noThreeD="1"/>
</file>

<file path=xl/ctrlProps/ctrlProp6.xml><?xml version="1.0" encoding="utf-8"?>
<formControlPr xmlns="http://schemas.microsoft.com/office/spreadsheetml/2009/9/main" objectType="CheckBox" fmlaLink="$M$40" lockText="1" noThreeD="1"/>
</file>

<file path=xl/ctrlProps/ctrlProp60.xml><?xml version="1.0" encoding="utf-8"?>
<formControlPr xmlns="http://schemas.microsoft.com/office/spreadsheetml/2009/9/main" objectType="CheckBox" fmlaLink="$Y$40" lockText="1" noThreeD="1"/>
</file>

<file path=xl/ctrlProps/ctrlProp61.xml><?xml version="1.0" encoding="utf-8"?>
<formControlPr xmlns="http://schemas.microsoft.com/office/spreadsheetml/2009/9/main" objectType="CheckBox" fmlaLink="$Z$38" lockText="1" noThreeD="1"/>
</file>

<file path=xl/ctrlProps/ctrlProp62.xml><?xml version="1.0" encoding="utf-8"?>
<formControlPr xmlns="http://schemas.microsoft.com/office/spreadsheetml/2009/9/main" objectType="CheckBox" fmlaLink="$Z$39" lockText="1" noThreeD="1"/>
</file>

<file path=xl/ctrlProps/ctrlProp63.xml><?xml version="1.0" encoding="utf-8"?>
<formControlPr xmlns="http://schemas.microsoft.com/office/spreadsheetml/2009/9/main" objectType="CheckBox" fmlaLink="$Z$40" lockText="1" noThreeD="1"/>
</file>

<file path=xl/ctrlProps/ctrlProp64.xml><?xml version="1.0" encoding="utf-8"?>
<formControlPr xmlns="http://schemas.microsoft.com/office/spreadsheetml/2009/9/main" objectType="CheckBox" fmlaLink="$AA$38" lockText="1" noThreeD="1"/>
</file>

<file path=xl/ctrlProps/ctrlProp65.xml><?xml version="1.0" encoding="utf-8"?>
<formControlPr xmlns="http://schemas.microsoft.com/office/spreadsheetml/2009/9/main" objectType="CheckBox" fmlaLink="$AA$39" lockText="1" noThreeD="1"/>
</file>

<file path=xl/ctrlProps/ctrlProp66.xml><?xml version="1.0" encoding="utf-8"?>
<formControlPr xmlns="http://schemas.microsoft.com/office/spreadsheetml/2009/9/main" objectType="CheckBox" fmlaLink="$AA$40" lockText="1" noThreeD="1"/>
</file>

<file path=xl/ctrlProps/ctrlProp67.xml><?xml version="1.0" encoding="utf-8"?>
<formControlPr xmlns="http://schemas.microsoft.com/office/spreadsheetml/2009/9/main" objectType="CheckBox" fmlaLink="$AB$38" lockText="1" noThreeD="1"/>
</file>

<file path=xl/ctrlProps/ctrlProp68.xml><?xml version="1.0" encoding="utf-8"?>
<formControlPr xmlns="http://schemas.microsoft.com/office/spreadsheetml/2009/9/main" objectType="CheckBox" fmlaLink="$AB$39" lockText="1" noThreeD="1"/>
</file>

<file path=xl/ctrlProps/ctrlProp69.xml><?xml version="1.0" encoding="utf-8"?>
<formControlPr xmlns="http://schemas.microsoft.com/office/spreadsheetml/2009/9/main" objectType="CheckBox" fmlaLink="$AB$40" lockText="1" noThreeD="1"/>
</file>

<file path=xl/ctrlProps/ctrlProp7.xml><?xml version="1.0" encoding="utf-8"?>
<formControlPr xmlns="http://schemas.microsoft.com/office/spreadsheetml/2009/9/main" objectType="CheckBox" fmlaLink="$N$38" lockText="1" noThreeD="1"/>
</file>

<file path=xl/ctrlProps/ctrlProp70.xml><?xml version="1.0" encoding="utf-8"?>
<formControlPr xmlns="http://schemas.microsoft.com/office/spreadsheetml/2009/9/main" objectType="CheckBox" fmlaLink="$AC$38" lockText="1" noThreeD="1"/>
</file>

<file path=xl/ctrlProps/ctrlProp71.xml><?xml version="1.0" encoding="utf-8"?>
<formControlPr xmlns="http://schemas.microsoft.com/office/spreadsheetml/2009/9/main" objectType="CheckBox" fmlaLink="$AC$39" lockText="1" noThreeD="1"/>
</file>

<file path=xl/ctrlProps/ctrlProp72.xml><?xml version="1.0" encoding="utf-8"?>
<formControlPr xmlns="http://schemas.microsoft.com/office/spreadsheetml/2009/9/main" objectType="CheckBox" fmlaLink="$AC$40" lockText="1" noThreeD="1"/>
</file>

<file path=xl/ctrlProps/ctrlProp73.xml><?xml version="1.0" encoding="utf-8"?>
<formControlPr xmlns="http://schemas.microsoft.com/office/spreadsheetml/2009/9/main" objectType="CheckBox" fmlaLink="$V$44" lockText="1" noThreeD="1"/>
</file>

<file path=xl/ctrlProps/ctrlProp74.xml><?xml version="1.0" encoding="utf-8"?>
<formControlPr xmlns="http://schemas.microsoft.com/office/spreadsheetml/2009/9/main" objectType="CheckBox" fmlaLink="$V$46" lockText="1" noThreeD="1"/>
</file>

<file path=xl/ctrlProps/ctrlProp75.xml><?xml version="1.0" encoding="utf-8"?>
<formControlPr xmlns="http://schemas.microsoft.com/office/spreadsheetml/2009/9/main" objectType="CheckBox" fmlaLink="$V$45" lockText="1" noThreeD="1"/>
</file>

<file path=xl/ctrlProps/ctrlProp76.xml><?xml version="1.0" encoding="utf-8"?>
<formControlPr xmlns="http://schemas.microsoft.com/office/spreadsheetml/2009/9/main" objectType="CheckBox" fmlaLink="$W$44" lockText="1" noThreeD="1"/>
</file>

<file path=xl/ctrlProps/ctrlProp77.xml><?xml version="1.0" encoding="utf-8"?>
<formControlPr xmlns="http://schemas.microsoft.com/office/spreadsheetml/2009/9/main" objectType="CheckBox" fmlaLink="$W$45" lockText="1" noThreeD="1"/>
</file>

<file path=xl/ctrlProps/ctrlProp78.xml><?xml version="1.0" encoding="utf-8"?>
<formControlPr xmlns="http://schemas.microsoft.com/office/spreadsheetml/2009/9/main" objectType="CheckBox" fmlaLink="$W$46" lockText="1" noThreeD="1"/>
</file>

<file path=xl/ctrlProps/ctrlProp79.xml><?xml version="1.0" encoding="utf-8"?>
<formControlPr xmlns="http://schemas.microsoft.com/office/spreadsheetml/2009/9/main" objectType="CheckBox" fmlaLink="$X$44" lockText="1" noThreeD="1"/>
</file>

<file path=xl/ctrlProps/ctrlProp8.xml><?xml version="1.0" encoding="utf-8"?>
<formControlPr xmlns="http://schemas.microsoft.com/office/spreadsheetml/2009/9/main" objectType="CheckBox" fmlaLink="$N$39" lockText="1" noThreeD="1"/>
</file>

<file path=xl/ctrlProps/ctrlProp80.xml><?xml version="1.0" encoding="utf-8"?>
<formControlPr xmlns="http://schemas.microsoft.com/office/spreadsheetml/2009/9/main" objectType="CheckBox" fmlaLink="$X$45" lockText="1" noThreeD="1"/>
</file>

<file path=xl/ctrlProps/ctrlProp81.xml><?xml version="1.0" encoding="utf-8"?>
<formControlPr xmlns="http://schemas.microsoft.com/office/spreadsheetml/2009/9/main" objectType="CheckBox" fmlaLink="$X$46" lockText="1" noThreeD="1"/>
</file>

<file path=xl/ctrlProps/ctrlProp82.xml><?xml version="1.0" encoding="utf-8"?>
<formControlPr xmlns="http://schemas.microsoft.com/office/spreadsheetml/2009/9/main" objectType="CheckBox" fmlaLink="$Y$44" lockText="1" noThreeD="1"/>
</file>

<file path=xl/ctrlProps/ctrlProp83.xml><?xml version="1.0" encoding="utf-8"?>
<formControlPr xmlns="http://schemas.microsoft.com/office/spreadsheetml/2009/9/main" objectType="CheckBox" fmlaLink="$Y$45" lockText="1" noThreeD="1"/>
</file>

<file path=xl/ctrlProps/ctrlProp84.xml><?xml version="1.0" encoding="utf-8"?>
<formControlPr xmlns="http://schemas.microsoft.com/office/spreadsheetml/2009/9/main" objectType="CheckBox" fmlaLink="$Y$46" lockText="1" noThreeD="1"/>
</file>

<file path=xl/ctrlProps/ctrlProp85.xml><?xml version="1.0" encoding="utf-8"?>
<formControlPr xmlns="http://schemas.microsoft.com/office/spreadsheetml/2009/9/main" objectType="CheckBox" fmlaLink="$Z$44" lockText="1" noThreeD="1"/>
</file>

<file path=xl/ctrlProps/ctrlProp86.xml><?xml version="1.0" encoding="utf-8"?>
<formControlPr xmlns="http://schemas.microsoft.com/office/spreadsheetml/2009/9/main" objectType="CheckBox" fmlaLink="$Z$45" lockText="1" noThreeD="1"/>
</file>

<file path=xl/ctrlProps/ctrlProp87.xml><?xml version="1.0" encoding="utf-8"?>
<formControlPr xmlns="http://schemas.microsoft.com/office/spreadsheetml/2009/9/main" objectType="CheckBox" fmlaLink="$Z$46" lockText="1" noThreeD="1"/>
</file>

<file path=xl/ctrlProps/ctrlProp88.xml><?xml version="1.0" encoding="utf-8"?>
<formControlPr xmlns="http://schemas.microsoft.com/office/spreadsheetml/2009/9/main" objectType="CheckBox" fmlaLink="$AA$44" lockText="1" noThreeD="1"/>
</file>

<file path=xl/ctrlProps/ctrlProp89.xml><?xml version="1.0" encoding="utf-8"?>
<formControlPr xmlns="http://schemas.microsoft.com/office/spreadsheetml/2009/9/main" objectType="CheckBox" fmlaLink="$AA$45" lockText="1" noThreeD="1"/>
</file>

<file path=xl/ctrlProps/ctrlProp9.xml><?xml version="1.0" encoding="utf-8"?>
<formControlPr xmlns="http://schemas.microsoft.com/office/spreadsheetml/2009/9/main" objectType="CheckBox" fmlaLink="$N$40" lockText="1" noThreeD="1"/>
</file>

<file path=xl/ctrlProps/ctrlProp90.xml><?xml version="1.0" encoding="utf-8"?>
<formControlPr xmlns="http://schemas.microsoft.com/office/spreadsheetml/2009/9/main" objectType="CheckBox" fmlaLink="$AA$46" lockText="1" noThreeD="1"/>
</file>

<file path=xl/ctrlProps/ctrlProp91.xml><?xml version="1.0" encoding="utf-8"?>
<formControlPr xmlns="http://schemas.microsoft.com/office/spreadsheetml/2009/9/main" objectType="CheckBox" fmlaLink="$AB$44" lockText="1" noThreeD="1"/>
</file>

<file path=xl/ctrlProps/ctrlProp92.xml><?xml version="1.0" encoding="utf-8"?>
<formControlPr xmlns="http://schemas.microsoft.com/office/spreadsheetml/2009/9/main" objectType="CheckBox" fmlaLink="$AB$45" lockText="1" noThreeD="1"/>
</file>

<file path=xl/ctrlProps/ctrlProp93.xml><?xml version="1.0" encoding="utf-8"?>
<formControlPr xmlns="http://schemas.microsoft.com/office/spreadsheetml/2009/9/main" objectType="CheckBox" fmlaLink="$AB$46" lockText="1" noThreeD="1"/>
</file>

<file path=xl/ctrlProps/ctrlProp94.xml><?xml version="1.0" encoding="utf-8"?>
<formControlPr xmlns="http://schemas.microsoft.com/office/spreadsheetml/2009/9/main" objectType="CheckBox" fmlaLink="$AC$44" lockText="1" noThreeD="1"/>
</file>

<file path=xl/ctrlProps/ctrlProp95.xml><?xml version="1.0" encoding="utf-8"?>
<formControlPr xmlns="http://schemas.microsoft.com/office/spreadsheetml/2009/9/main" objectType="CheckBox" fmlaLink="$AC$45" lockText="1" noThreeD="1"/>
</file>

<file path=xl/ctrlProps/ctrlProp96.xml><?xml version="1.0" encoding="utf-8"?>
<formControlPr xmlns="http://schemas.microsoft.com/office/spreadsheetml/2009/9/main" objectType="CheckBox" fmlaLink="$AC$46" lockText="1" noThreeD="1"/>
</file>

<file path=xl/ctrlProps/ctrlProp97.xml><?xml version="1.0" encoding="utf-8"?>
<formControlPr xmlns="http://schemas.microsoft.com/office/spreadsheetml/2009/9/main" objectType="CheckBox" checked="Checked" fmlaLink="$W$30" lockText="1" noThreeD="1"/>
</file>

<file path=xl/ctrlProps/ctrlProp98.xml><?xml version="1.0" encoding="utf-8"?>
<formControlPr xmlns="http://schemas.microsoft.com/office/spreadsheetml/2009/9/main" objectType="CheckBox" fmlaLink="$W$48" lockText="1" noThreeD="1"/>
</file>

<file path=xl/ctrlProps/ctrlProp99.xml><?xml version="1.0" encoding="utf-8"?>
<formControlPr xmlns="http://schemas.microsoft.com/office/spreadsheetml/2009/9/main" objectType="CheckBox" checked="Checked" fmlaLink="$M$3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799769</xdr:colOff>
      <xdr:row>32</xdr:row>
      <xdr:rowOff>97972</xdr:rowOff>
    </xdr:from>
    <xdr:to>
      <xdr:col>1</xdr:col>
      <xdr:colOff>569918</xdr:colOff>
      <xdr:row>37</xdr:row>
      <xdr:rowOff>57150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69" y="6317797"/>
          <a:ext cx="1617999" cy="864053"/>
        </a:xfrm>
        <a:prstGeom prst="rect">
          <a:avLst/>
        </a:prstGeom>
      </xdr:spPr>
    </xdr:pic>
    <xdr:clientData/>
  </xdr:twoCellAnchor>
  <xdr:twoCellAnchor editAs="oneCell">
    <xdr:from>
      <xdr:col>15</xdr:col>
      <xdr:colOff>4138</xdr:colOff>
      <xdr:row>77</xdr:row>
      <xdr:rowOff>98515</xdr:rowOff>
    </xdr:from>
    <xdr:to>
      <xdr:col>45</xdr:col>
      <xdr:colOff>22860</xdr:colOff>
      <xdr:row>83</xdr:row>
      <xdr:rowOff>182879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6413" y="14462215"/>
          <a:ext cx="6857672" cy="12083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36</xdr:row>
          <xdr:rowOff>171450</xdr:rowOff>
        </xdr:from>
        <xdr:to>
          <xdr:col>12</xdr:col>
          <xdr:colOff>28575</xdr:colOff>
          <xdr:row>38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161925</xdr:rowOff>
        </xdr:from>
        <xdr:to>
          <xdr:col>12</xdr:col>
          <xdr:colOff>28575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171450</xdr:rowOff>
        </xdr:from>
        <xdr:to>
          <xdr:col>12</xdr:col>
          <xdr:colOff>28575</xdr:colOff>
          <xdr:row>39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36</xdr:row>
          <xdr:rowOff>171450</xdr:rowOff>
        </xdr:from>
        <xdr:to>
          <xdr:col>13</xdr:col>
          <xdr:colOff>28575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161925</xdr:rowOff>
        </xdr:from>
        <xdr:to>
          <xdr:col>13</xdr:col>
          <xdr:colOff>28575</xdr:colOff>
          <xdr:row>39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152400</xdr:rowOff>
        </xdr:from>
        <xdr:to>
          <xdr:col>13</xdr:col>
          <xdr:colOff>28575</xdr:colOff>
          <xdr:row>40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171450</xdr:rowOff>
        </xdr:from>
        <xdr:to>
          <xdr:col>14</xdr:col>
          <xdr:colOff>38100</xdr:colOff>
          <xdr:row>38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161925</xdr:rowOff>
        </xdr:from>
        <xdr:to>
          <xdr:col>14</xdr:col>
          <xdr:colOff>38100</xdr:colOff>
          <xdr:row>39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152400</xdr:rowOff>
        </xdr:from>
        <xdr:to>
          <xdr:col>14</xdr:col>
          <xdr:colOff>38100</xdr:colOff>
          <xdr:row>40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171450</xdr:rowOff>
        </xdr:from>
        <xdr:to>
          <xdr:col>15</xdr:col>
          <xdr:colOff>19050</xdr:colOff>
          <xdr:row>38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161925</xdr:rowOff>
        </xdr:from>
        <xdr:to>
          <xdr:col>15</xdr:col>
          <xdr:colOff>19050</xdr:colOff>
          <xdr:row>39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152400</xdr:rowOff>
        </xdr:from>
        <xdr:to>
          <xdr:col>15</xdr:col>
          <xdr:colOff>19050</xdr:colOff>
          <xdr:row>40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171450</xdr:rowOff>
        </xdr:from>
        <xdr:to>
          <xdr:col>16</xdr:col>
          <xdr:colOff>28575</xdr:colOff>
          <xdr:row>38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161925</xdr:rowOff>
        </xdr:from>
        <xdr:to>
          <xdr:col>16</xdr:col>
          <xdr:colOff>28575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152400</xdr:rowOff>
        </xdr:from>
        <xdr:to>
          <xdr:col>16</xdr:col>
          <xdr:colOff>28575</xdr:colOff>
          <xdr:row>40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171450</xdr:rowOff>
        </xdr:from>
        <xdr:to>
          <xdr:col>17</xdr:col>
          <xdr:colOff>28575</xdr:colOff>
          <xdr:row>38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161925</xdr:rowOff>
        </xdr:from>
        <xdr:to>
          <xdr:col>17</xdr:col>
          <xdr:colOff>28575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152400</xdr:rowOff>
        </xdr:from>
        <xdr:to>
          <xdr:col>17</xdr:col>
          <xdr:colOff>28575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171450</xdr:rowOff>
        </xdr:from>
        <xdr:to>
          <xdr:col>18</xdr:col>
          <xdr:colOff>28575</xdr:colOff>
          <xdr:row>38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161925</xdr:rowOff>
        </xdr:from>
        <xdr:to>
          <xdr:col>18</xdr:col>
          <xdr:colOff>28575</xdr:colOff>
          <xdr:row>39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152400</xdr:rowOff>
        </xdr:from>
        <xdr:to>
          <xdr:col>18</xdr:col>
          <xdr:colOff>28575</xdr:colOff>
          <xdr:row>40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36</xdr:row>
          <xdr:rowOff>171450</xdr:rowOff>
        </xdr:from>
        <xdr:to>
          <xdr:col>19</xdr:col>
          <xdr:colOff>19050</xdr:colOff>
          <xdr:row>38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37</xdr:row>
          <xdr:rowOff>161925</xdr:rowOff>
        </xdr:from>
        <xdr:to>
          <xdr:col>19</xdr:col>
          <xdr:colOff>28575</xdr:colOff>
          <xdr:row>39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38</xdr:row>
          <xdr:rowOff>152400</xdr:rowOff>
        </xdr:from>
        <xdr:to>
          <xdr:col>19</xdr:col>
          <xdr:colOff>19050</xdr:colOff>
          <xdr:row>40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171450</xdr:rowOff>
        </xdr:from>
        <xdr:to>
          <xdr:col>12</xdr:col>
          <xdr:colOff>38100</xdr:colOff>
          <xdr:row>44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161925</xdr:rowOff>
        </xdr:from>
        <xdr:to>
          <xdr:col>12</xdr:col>
          <xdr:colOff>38100</xdr:colOff>
          <xdr:row>46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171450</xdr:rowOff>
        </xdr:from>
        <xdr:to>
          <xdr:col>12</xdr:col>
          <xdr:colOff>38100</xdr:colOff>
          <xdr:row>45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171450</xdr:rowOff>
        </xdr:from>
        <xdr:to>
          <xdr:col>13</xdr:col>
          <xdr:colOff>38100</xdr:colOff>
          <xdr:row>44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43</xdr:row>
          <xdr:rowOff>161925</xdr:rowOff>
        </xdr:from>
        <xdr:to>
          <xdr:col>13</xdr:col>
          <xdr:colOff>38100</xdr:colOff>
          <xdr:row>45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152400</xdr:rowOff>
        </xdr:from>
        <xdr:to>
          <xdr:col>13</xdr:col>
          <xdr:colOff>38100</xdr:colOff>
          <xdr:row>46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171450</xdr:rowOff>
        </xdr:from>
        <xdr:to>
          <xdr:col>14</xdr:col>
          <xdr:colOff>47625</xdr:colOff>
          <xdr:row>44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161925</xdr:rowOff>
        </xdr:from>
        <xdr:to>
          <xdr:col>14</xdr:col>
          <xdr:colOff>47625</xdr:colOff>
          <xdr:row>45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152400</xdr:rowOff>
        </xdr:from>
        <xdr:to>
          <xdr:col>14</xdr:col>
          <xdr:colOff>47625</xdr:colOff>
          <xdr:row>46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171450</xdr:rowOff>
        </xdr:from>
        <xdr:to>
          <xdr:col>15</xdr:col>
          <xdr:colOff>38100</xdr:colOff>
          <xdr:row>44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161925</xdr:rowOff>
        </xdr:from>
        <xdr:to>
          <xdr:col>15</xdr:col>
          <xdr:colOff>38100</xdr:colOff>
          <xdr:row>45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152400</xdr:rowOff>
        </xdr:from>
        <xdr:to>
          <xdr:col>15</xdr:col>
          <xdr:colOff>38100</xdr:colOff>
          <xdr:row>46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171450</xdr:rowOff>
        </xdr:from>
        <xdr:to>
          <xdr:col>16</xdr:col>
          <xdr:colOff>38100</xdr:colOff>
          <xdr:row>44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161925</xdr:rowOff>
        </xdr:from>
        <xdr:to>
          <xdr:col>16</xdr:col>
          <xdr:colOff>38100</xdr:colOff>
          <xdr:row>45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152400</xdr:rowOff>
        </xdr:from>
        <xdr:to>
          <xdr:col>16</xdr:col>
          <xdr:colOff>38100</xdr:colOff>
          <xdr:row>46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171450</xdr:rowOff>
        </xdr:from>
        <xdr:to>
          <xdr:col>17</xdr:col>
          <xdr:colOff>38100</xdr:colOff>
          <xdr:row>44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161925</xdr:rowOff>
        </xdr:from>
        <xdr:to>
          <xdr:col>17</xdr:col>
          <xdr:colOff>38100</xdr:colOff>
          <xdr:row>45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152400</xdr:rowOff>
        </xdr:from>
        <xdr:to>
          <xdr:col>17</xdr:col>
          <xdr:colOff>38100</xdr:colOff>
          <xdr:row>46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171450</xdr:rowOff>
        </xdr:from>
        <xdr:to>
          <xdr:col>18</xdr:col>
          <xdr:colOff>38100</xdr:colOff>
          <xdr:row>44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43</xdr:row>
          <xdr:rowOff>161925</xdr:rowOff>
        </xdr:from>
        <xdr:to>
          <xdr:col>18</xdr:col>
          <xdr:colOff>38100</xdr:colOff>
          <xdr:row>45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152400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42</xdr:row>
          <xdr:rowOff>171450</xdr:rowOff>
        </xdr:from>
        <xdr:to>
          <xdr:col>19</xdr:col>
          <xdr:colOff>28575</xdr:colOff>
          <xdr:row>44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161925</xdr:rowOff>
        </xdr:from>
        <xdr:to>
          <xdr:col>19</xdr:col>
          <xdr:colOff>28575</xdr:colOff>
          <xdr:row>45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152400</xdr:rowOff>
        </xdr:from>
        <xdr:to>
          <xdr:col>19</xdr:col>
          <xdr:colOff>19050</xdr:colOff>
          <xdr:row>46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36</xdr:row>
          <xdr:rowOff>171450</xdr:rowOff>
        </xdr:from>
        <xdr:to>
          <xdr:col>22</xdr:col>
          <xdr:colOff>38100</xdr:colOff>
          <xdr:row>38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38</xdr:row>
          <xdr:rowOff>161925</xdr:rowOff>
        </xdr:from>
        <xdr:to>
          <xdr:col>22</xdr:col>
          <xdr:colOff>38100</xdr:colOff>
          <xdr:row>40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37</xdr:row>
          <xdr:rowOff>171450</xdr:rowOff>
        </xdr:from>
        <xdr:to>
          <xdr:col>22</xdr:col>
          <xdr:colOff>38100</xdr:colOff>
          <xdr:row>39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36</xdr:row>
          <xdr:rowOff>171450</xdr:rowOff>
        </xdr:from>
        <xdr:to>
          <xdr:col>23</xdr:col>
          <xdr:colOff>38100</xdr:colOff>
          <xdr:row>38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37</xdr:row>
          <xdr:rowOff>161925</xdr:rowOff>
        </xdr:from>
        <xdr:to>
          <xdr:col>23</xdr:col>
          <xdr:colOff>38100</xdr:colOff>
          <xdr:row>39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152400</xdr:rowOff>
        </xdr:from>
        <xdr:to>
          <xdr:col>23</xdr:col>
          <xdr:colOff>38100</xdr:colOff>
          <xdr:row>40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36</xdr:row>
          <xdr:rowOff>171450</xdr:rowOff>
        </xdr:from>
        <xdr:to>
          <xdr:col>24</xdr:col>
          <xdr:colOff>47625</xdr:colOff>
          <xdr:row>38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37</xdr:row>
          <xdr:rowOff>161925</xdr:rowOff>
        </xdr:from>
        <xdr:to>
          <xdr:col>24</xdr:col>
          <xdr:colOff>47625</xdr:colOff>
          <xdr:row>39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38</xdr:row>
          <xdr:rowOff>152400</xdr:rowOff>
        </xdr:from>
        <xdr:to>
          <xdr:col>24</xdr:col>
          <xdr:colOff>47625</xdr:colOff>
          <xdr:row>40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36</xdr:row>
          <xdr:rowOff>171450</xdr:rowOff>
        </xdr:from>
        <xdr:to>
          <xdr:col>25</xdr:col>
          <xdr:colOff>38100</xdr:colOff>
          <xdr:row>38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37</xdr:row>
          <xdr:rowOff>161925</xdr:rowOff>
        </xdr:from>
        <xdr:to>
          <xdr:col>25</xdr:col>
          <xdr:colOff>38100</xdr:colOff>
          <xdr:row>39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38</xdr:row>
          <xdr:rowOff>152400</xdr:rowOff>
        </xdr:from>
        <xdr:to>
          <xdr:col>25</xdr:col>
          <xdr:colOff>38100</xdr:colOff>
          <xdr:row>40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36</xdr:row>
          <xdr:rowOff>171450</xdr:rowOff>
        </xdr:from>
        <xdr:to>
          <xdr:col>26</xdr:col>
          <xdr:colOff>38100</xdr:colOff>
          <xdr:row>38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37</xdr:row>
          <xdr:rowOff>161925</xdr:rowOff>
        </xdr:from>
        <xdr:to>
          <xdr:col>26</xdr:col>
          <xdr:colOff>38100</xdr:colOff>
          <xdr:row>39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38</xdr:row>
          <xdr:rowOff>152400</xdr:rowOff>
        </xdr:from>
        <xdr:to>
          <xdr:col>26</xdr:col>
          <xdr:colOff>38100</xdr:colOff>
          <xdr:row>40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36</xdr:row>
          <xdr:rowOff>171450</xdr:rowOff>
        </xdr:from>
        <xdr:to>
          <xdr:col>27</xdr:col>
          <xdr:colOff>38100</xdr:colOff>
          <xdr:row>38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37</xdr:row>
          <xdr:rowOff>161925</xdr:rowOff>
        </xdr:from>
        <xdr:to>
          <xdr:col>27</xdr:col>
          <xdr:colOff>38100</xdr:colOff>
          <xdr:row>39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38</xdr:row>
          <xdr:rowOff>152400</xdr:rowOff>
        </xdr:from>
        <xdr:to>
          <xdr:col>27</xdr:col>
          <xdr:colOff>38100</xdr:colOff>
          <xdr:row>40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36</xdr:row>
          <xdr:rowOff>171450</xdr:rowOff>
        </xdr:from>
        <xdr:to>
          <xdr:col>28</xdr:col>
          <xdr:colOff>38100</xdr:colOff>
          <xdr:row>38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37</xdr:row>
          <xdr:rowOff>161925</xdr:rowOff>
        </xdr:from>
        <xdr:to>
          <xdr:col>28</xdr:col>
          <xdr:colOff>38100</xdr:colOff>
          <xdr:row>39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38</xdr:row>
          <xdr:rowOff>152400</xdr:rowOff>
        </xdr:from>
        <xdr:to>
          <xdr:col>28</xdr:col>
          <xdr:colOff>38100</xdr:colOff>
          <xdr:row>40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36</xdr:row>
          <xdr:rowOff>171450</xdr:rowOff>
        </xdr:from>
        <xdr:to>
          <xdr:col>29</xdr:col>
          <xdr:colOff>38100</xdr:colOff>
          <xdr:row>38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37</xdr:row>
          <xdr:rowOff>161925</xdr:rowOff>
        </xdr:from>
        <xdr:to>
          <xdr:col>29</xdr:col>
          <xdr:colOff>47625</xdr:colOff>
          <xdr:row>39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38</xdr:row>
          <xdr:rowOff>152400</xdr:rowOff>
        </xdr:from>
        <xdr:to>
          <xdr:col>29</xdr:col>
          <xdr:colOff>47625</xdr:colOff>
          <xdr:row>40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171450</xdr:rowOff>
        </xdr:from>
        <xdr:to>
          <xdr:col>22</xdr:col>
          <xdr:colOff>38100</xdr:colOff>
          <xdr:row>44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44</xdr:row>
          <xdr:rowOff>161925</xdr:rowOff>
        </xdr:from>
        <xdr:to>
          <xdr:col>22</xdr:col>
          <xdr:colOff>38100</xdr:colOff>
          <xdr:row>46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43</xdr:row>
          <xdr:rowOff>171450</xdr:rowOff>
        </xdr:from>
        <xdr:to>
          <xdr:col>22</xdr:col>
          <xdr:colOff>38100</xdr:colOff>
          <xdr:row>45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42</xdr:row>
          <xdr:rowOff>171450</xdr:rowOff>
        </xdr:from>
        <xdr:to>
          <xdr:col>23</xdr:col>
          <xdr:colOff>28575</xdr:colOff>
          <xdr:row>44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43</xdr:row>
          <xdr:rowOff>161925</xdr:rowOff>
        </xdr:from>
        <xdr:to>
          <xdr:col>23</xdr:col>
          <xdr:colOff>28575</xdr:colOff>
          <xdr:row>45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44</xdr:row>
          <xdr:rowOff>152400</xdr:rowOff>
        </xdr:from>
        <xdr:to>
          <xdr:col>23</xdr:col>
          <xdr:colOff>28575</xdr:colOff>
          <xdr:row>46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171450</xdr:rowOff>
        </xdr:from>
        <xdr:to>
          <xdr:col>24</xdr:col>
          <xdr:colOff>47625</xdr:colOff>
          <xdr:row>44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161925</xdr:rowOff>
        </xdr:from>
        <xdr:to>
          <xdr:col>24</xdr:col>
          <xdr:colOff>47625</xdr:colOff>
          <xdr:row>45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152400</xdr:rowOff>
        </xdr:from>
        <xdr:to>
          <xdr:col>24</xdr:col>
          <xdr:colOff>47625</xdr:colOff>
          <xdr:row>46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42</xdr:row>
          <xdr:rowOff>171450</xdr:rowOff>
        </xdr:from>
        <xdr:to>
          <xdr:col>25</xdr:col>
          <xdr:colOff>38100</xdr:colOff>
          <xdr:row>44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43</xdr:row>
          <xdr:rowOff>161925</xdr:rowOff>
        </xdr:from>
        <xdr:to>
          <xdr:col>25</xdr:col>
          <xdr:colOff>38100</xdr:colOff>
          <xdr:row>45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44</xdr:row>
          <xdr:rowOff>152400</xdr:rowOff>
        </xdr:from>
        <xdr:to>
          <xdr:col>25</xdr:col>
          <xdr:colOff>38100</xdr:colOff>
          <xdr:row>46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171450</xdr:rowOff>
        </xdr:from>
        <xdr:to>
          <xdr:col>26</xdr:col>
          <xdr:colOff>38100</xdr:colOff>
          <xdr:row>44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161925</xdr:rowOff>
        </xdr:from>
        <xdr:to>
          <xdr:col>26</xdr:col>
          <xdr:colOff>38100</xdr:colOff>
          <xdr:row>45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44</xdr:row>
          <xdr:rowOff>152400</xdr:rowOff>
        </xdr:from>
        <xdr:to>
          <xdr:col>26</xdr:col>
          <xdr:colOff>38100</xdr:colOff>
          <xdr:row>46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171450</xdr:rowOff>
        </xdr:from>
        <xdr:to>
          <xdr:col>27</xdr:col>
          <xdr:colOff>38100</xdr:colOff>
          <xdr:row>44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43</xdr:row>
          <xdr:rowOff>161925</xdr:rowOff>
        </xdr:from>
        <xdr:to>
          <xdr:col>27</xdr:col>
          <xdr:colOff>38100</xdr:colOff>
          <xdr:row>45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44</xdr:row>
          <xdr:rowOff>152400</xdr:rowOff>
        </xdr:from>
        <xdr:to>
          <xdr:col>27</xdr:col>
          <xdr:colOff>38100</xdr:colOff>
          <xdr:row>46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42</xdr:row>
          <xdr:rowOff>171450</xdr:rowOff>
        </xdr:from>
        <xdr:to>
          <xdr:col>28</xdr:col>
          <xdr:colOff>38100</xdr:colOff>
          <xdr:row>44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43</xdr:row>
          <xdr:rowOff>161925</xdr:rowOff>
        </xdr:from>
        <xdr:to>
          <xdr:col>28</xdr:col>
          <xdr:colOff>38100</xdr:colOff>
          <xdr:row>45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44</xdr:row>
          <xdr:rowOff>152400</xdr:rowOff>
        </xdr:from>
        <xdr:to>
          <xdr:col>28</xdr:col>
          <xdr:colOff>38100</xdr:colOff>
          <xdr:row>46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42</xdr:row>
          <xdr:rowOff>171450</xdr:rowOff>
        </xdr:from>
        <xdr:to>
          <xdr:col>29</xdr:col>
          <xdr:colOff>38100</xdr:colOff>
          <xdr:row>44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43</xdr:row>
          <xdr:rowOff>161925</xdr:rowOff>
        </xdr:from>
        <xdr:to>
          <xdr:col>29</xdr:col>
          <xdr:colOff>38100</xdr:colOff>
          <xdr:row>45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44</xdr:row>
          <xdr:rowOff>152400</xdr:rowOff>
        </xdr:from>
        <xdr:to>
          <xdr:col>29</xdr:col>
          <xdr:colOff>38100</xdr:colOff>
          <xdr:row>46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784860</xdr:colOff>
      <xdr:row>16</xdr:row>
      <xdr:rowOff>83820</xdr:rowOff>
    </xdr:from>
    <xdr:to>
      <xdr:col>2</xdr:col>
      <xdr:colOff>389014</xdr:colOff>
      <xdr:row>19</xdr:row>
      <xdr:rowOff>75180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0" y="548640"/>
          <a:ext cx="655714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1143000</xdr:colOff>
      <xdr:row>16</xdr:row>
      <xdr:rowOff>108449</xdr:rowOff>
    </xdr:from>
    <xdr:to>
      <xdr:col>7</xdr:col>
      <xdr:colOff>102053</xdr:colOff>
      <xdr:row>19</xdr:row>
      <xdr:rowOff>82800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732" y="591503"/>
          <a:ext cx="1830160" cy="5254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180975</xdr:rowOff>
        </xdr:from>
        <xdr:to>
          <xdr:col>24</xdr:col>
          <xdr:colOff>28575</xdr:colOff>
          <xdr:row>30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46</xdr:row>
          <xdr:rowOff>180975</xdr:rowOff>
        </xdr:from>
        <xdr:to>
          <xdr:col>24</xdr:col>
          <xdr:colOff>28575</xdr:colOff>
          <xdr:row>48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28</xdr:row>
          <xdr:rowOff>180975</xdr:rowOff>
        </xdr:from>
        <xdr:to>
          <xdr:col>14</xdr:col>
          <xdr:colOff>28575</xdr:colOff>
          <xdr:row>30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180975</xdr:rowOff>
        </xdr:from>
        <xdr:to>
          <xdr:col>34</xdr:col>
          <xdr:colOff>28575</xdr:colOff>
          <xdr:row>30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28</xdr:row>
          <xdr:rowOff>180975</xdr:rowOff>
        </xdr:from>
        <xdr:to>
          <xdr:col>44</xdr:col>
          <xdr:colOff>28575</xdr:colOff>
          <xdr:row>30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180975</xdr:rowOff>
        </xdr:from>
        <xdr:to>
          <xdr:col>14</xdr:col>
          <xdr:colOff>28575</xdr:colOff>
          <xdr:row>48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180975</xdr:rowOff>
        </xdr:from>
        <xdr:to>
          <xdr:col>14</xdr:col>
          <xdr:colOff>28575</xdr:colOff>
          <xdr:row>48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180975</xdr:rowOff>
        </xdr:from>
        <xdr:to>
          <xdr:col>34</xdr:col>
          <xdr:colOff>28575</xdr:colOff>
          <xdr:row>48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46</xdr:row>
          <xdr:rowOff>180975</xdr:rowOff>
        </xdr:from>
        <xdr:to>
          <xdr:col>44</xdr:col>
          <xdr:colOff>28575</xdr:colOff>
          <xdr:row>48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36</xdr:row>
          <xdr:rowOff>171450</xdr:rowOff>
        </xdr:from>
        <xdr:to>
          <xdr:col>32</xdr:col>
          <xdr:colOff>28575</xdr:colOff>
          <xdr:row>38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38</xdr:row>
          <xdr:rowOff>161925</xdr:rowOff>
        </xdr:from>
        <xdr:to>
          <xdr:col>32</xdr:col>
          <xdr:colOff>28575</xdr:colOff>
          <xdr:row>40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37</xdr:row>
          <xdr:rowOff>171450</xdr:rowOff>
        </xdr:from>
        <xdr:to>
          <xdr:col>32</xdr:col>
          <xdr:colOff>28575</xdr:colOff>
          <xdr:row>39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36</xdr:row>
          <xdr:rowOff>171450</xdr:rowOff>
        </xdr:from>
        <xdr:to>
          <xdr:col>33</xdr:col>
          <xdr:colOff>28575</xdr:colOff>
          <xdr:row>38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37</xdr:row>
          <xdr:rowOff>161925</xdr:rowOff>
        </xdr:from>
        <xdr:to>
          <xdr:col>33</xdr:col>
          <xdr:colOff>28575</xdr:colOff>
          <xdr:row>39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38</xdr:row>
          <xdr:rowOff>152400</xdr:rowOff>
        </xdr:from>
        <xdr:to>
          <xdr:col>33</xdr:col>
          <xdr:colOff>28575</xdr:colOff>
          <xdr:row>40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171450</xdr:rowOff>
        </xdr:from>
        <xdr:to>
          <xdr:col>34</xdr:col>
          <xdr:colOff>28575</xdr:colOff>
          <xdr:row>38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161925</xdr:rowOff>
        </xdr:from>
        <xdr:to>
          <xdr:col>34</xdr:col>
          <xdr:colOff>28575</xdr:colOff>
          <xdr:row>39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38</xdr:row>
          <xdr:rowOff>152400</xdr:rowOff>
        </xdr:from>
        <xdr:to>
          <xdr:col>34</xdr:col>
          <xdr:colOff>28575</xdr:colOff>
          <xdr:row>40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36</xdr:row>
          <xdr:rowOff>171450</xdr:rowOff>
        </xdr:from>
        <xdr:to>
          <xdr:col>35</xdr:col>
          <xdr:colOff>28575</xdr:colOff>
          <xdr:row>38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37</xdr:row>
          <xdr:rowOff>161925</xdr:rowOff>
        </xdr:from>
        <xdr:to>
          <xdr:col>35</xdr:col>
          <xdr:colOff>28575</xdr:colOff>
          <xdr:row>39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38</xdr:row>
          <xdr:rowOff>152400</xdr:rowOff>
        </xdr:from>
        <xdr:to>
          <xdr:col>35</xdr:col>
          <xdr:colOff>28575</xdr:colOff>
          <xdr:row>40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36</xdr:row>
          <xdr:rowOff>171450</xdr:rowOff>
        </xdr:from>
        <xdr:to>
          <xdr:col>36</xdr:col>
          <xdr:colOff>28575</xdr:colOff>
          <xdr:row>38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37</xdr:row>
          <xdr:rowOff>161925</xdr:rowOff>
        </xdr:from>
        <xdr:to>
          <xdr:col>36</xdr:col>
          <xdr:colOff>28575</xdr:colOff>
          <xdr:row>39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38</xdr:row>
          <xdr:rowOff>152400</xdr:rowOff>
        </xdr:from>
        <xdr:to>
          <xdr:col>36</xdr:col>
          <xdr:colOff>28575</xdr:colOff>
          <xdr:row>40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36</xdr:row>
          <xdr:rowOff>171450</xdr:rowOff>
        </xdr:from>
        <xdr:to>
          <xdr:col>37</xdr:col>
          <xdr:colOff>28575</xdr:colOff>
          <xdr:row>38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37</xdr:row>
          <xdr:rowOff>161925</xdr:rowOff>
        </xdr:from>
        <xdr:to>
          <xdr:col>37</xdr:col>
          <xdr:colOff>28575</xdr:colOff>
          <xdr:row>39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38</xdr:row>
          <xdr:rowOff>152400</xdr:rowOff>
        </xdr:from>
        <xdr:to>
          <xdr:col>37</xdr:col>
          <xdr:colOff>28575</xdr:colOff>
          <xdr:row>40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36</xdr:row>
          <xdr:rowOff>171450</xdr:rowOff>
        </xdr:from>
        <xdr:to>
          <xdr:col>38</xdr:col>
          <xdr:colOff>28575</xdr:colOff>
          <xdr:row>38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37</xdr:row>
          <xdr:rowOff>161925</xdr:rowOff>
        </xdr:from>
        <xdr:to>
          <xdr:col>38</xdr:col>
          <xdr:colOff>28575</xdr:colOff>
          <xdr:row>39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38</xdr:row>
          <xdr:rowOff>152400</xdr:rowOff>
        </xdr:from>
        <xdr:to>
          <xdr:col>38</xdr:col>
          <xdr:colOff>28575</xdr:colOff>
          <xdr:row>40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36</xdr:row>
          <xdr:rowOff>171450</xdr:rowOff>
        </xdr:from>
        <xdr:to>
          <xdr:col>39</xdr:col>
          <xdr:colOff>28575</xdr:colOff>
          <xdr:row>38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37</xdr:row>
          <xdr:rowOff>161925</xdr:rowOff>
        </xdr:from>
        <xdr:to>
          <xdr:col>39</xdr:col>
          <xdr:colOff>38100</xdr:colOff>
          <xdr:row>39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38</xdr:row>
          <xdr:rowOff>152400</xdr:rowOff>
        </xdr:from>
        <xdr:to>
          <xdr:col>39</xdr:col>
          <xdr:colOff>38100</xdr:colOff>
          <xdr:row>40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36</xdr:row>
          <xdr:rowOff>171450</xdr:rowOff>
        </xdr:from>
        <xdr:to>
          <xdr:col>42</xdr:col>
          <xdr:colOff>38100</xdr:colOff>
          <xdr:row>38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38</xdr:row>
          <xdr:rowOff>161925</xdr:rowOff>
        </xdr:from>
        <xdr:to>
          <xdr:col>42</xdr:col>
          <xdr:colOff>38100</xdr:colOff>
          <xdr:row>40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37</xdr:row>
          <xdr:rowOff>171450</xdr:rowOff>
        </xdr:from>
        <xdr:to>
          <xdr:col>42</xdr:col>
          <xdr:colOff>38100</xdr:colOff>
          <xdr:row>39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36</xdr:row>
          <xdr:rowOff>171450</xdr:rowOff>
        </xdr:from>
        <xdr:to>
          <xdr:col>43</xdr:col>
          <xdr:colOff>38100</xdr:colOff>
          <xdr:row>38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37</xdr:row>
          <xdr:rowOff>161925</xdr:rowOff>
        </xdr:from>
        <xdr:to>
          <xdr:col>43</xdr:col>
          <xdr:colOff>38100</xdr:colOff>
          <xdr:row>39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38</xdr:row>
          <xdr:rowOff>152400</xdr:rowOff>
        </xdr:from>
        <xdr:to>
          <xdr:col>43</xdr:col>
          <xdr:colOff>38100</xdr:colOff>
          <xdr:row>40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36</xdr:row>
          <xdr:rowOff>171450</xdr:rowOff>
        </xdr:from>
        <xdr:to>
          <xdr:col>44</xdr:col>
          <xdr:colOff>47625</xdr:colOff>
          <xdr:row>38</xdr:row>
          <xdr:rowOff>19050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37</xdr:row>
          <xdr:rowOff>161925</xdr:rowOff>
        </xdr:from>
        <xdr:to>
          <xdr:col>44</xdr:col>
          <xdr:colOff>47625</xdr:colOff>
          <xdr:row>39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38</xdr:row>
          <xdr:rowOff>152400</xdr:rowOff>
        </xdr:from>
        <xdr:to>
          <xdr:col>44</xdr:col>
          <xdr:colOff>47625</xdr:colOff>
          <xdr:row>40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36</xdr:row>
          <xdr:rowOff>171450</xdr:rowOff>
        </xdr:from>
        <xdr:to>
          <xdr:col>45</xdr:col>
          <xdr:colOff>38100</xdr:colOff>
          <xdr:row>38</xdr:row>
          <xdr:rowOff>19050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37</xdr:row>
          <xdr:rowOff>161925</xdr:rowOff>
        </xdr:from>
        <xdr:to>
          <xdr:col>45</xdr:col>
          <xdr:colOff>38100</xdr:colOff>
          <xdr:row>39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38</xdr:row>
          <xdr:rowOff>152400</xdr:rowOff>
        </xdr:from>
        <xdr:to>
          <xdr:col>45</xdr:col>
          <xdr:colOff>38100</xdr:colOff>
          <xdr:row>40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36</xdr:row>
          <xdr:rowOff>171450</xdr:rowOff>
        </xdr:from>
        <xdr:to>
          <xdr:col>46</xdr:col>
          <xdr:colOff>38100</xdr:colOff>
          <xdr:row>38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37</xdr:row>
          <xdr:rowOff>161925</xdr:rowOff>
        </xdr:from>
        <xdr:to>
          <xdr:col>46</xdr:col>
          <xdr:colOff>38100</xdr:colOff>
          <xdr:row>39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38</xdr:row>
          <xdr:rowOff>152400</xdr:rowOff>
        </xdr:from>
        <xdr:to>
          <xdr:col>46</xdr:col>
          <xdr:colOff>38100</xdr:colOff>
          <xdr:row>40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36</xdr:row>
          <xdr:rowOff>171450</xdr:rowOff>
        </xdr:from>
        <xdr:to>
          <xdr:col>47</xdr:col>
          <xdr:colOff>38100</xdr:colOff>
          <xdr:row>38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37</xdr:row>
          <xdr:rowOff>161925</xdr:rowOff>
        </xdr:from>
        <xdr:to>
          <xdr:col>47</xdr:col>
          <xdr:colOff>38100</xdr:colOff>
          <xdr:row>39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38</xdr:row>
          <xdr:rowOff>152400</xdr:rowOff>
        </xdr:from>
        <xdr:to>
          <xdr:col>47</xdr:col>
          <xdr:colOff>38100</xdr:colOff>
          <xdr:row>40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36</xdr:row>
          <xdr:rowOff>171450</xdr:rowOff>
        </xdr:from>
        <xdr:to>
          <xdr:col>48</xdr:col>
          <xdr:colOff>38100</xdr:colOff>
          <xdr:row>38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37</xdr:row>
          <xdr:rowOff>161925</xdr:rowOff>
        </xdr:from>
        <xdr:to>
          <xdr:col>48</xdr:col>
          <xdr:colOff>38100</xdr:colOff>
          <xdr:row>39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38</xdr:row>
          <xdr:rowOff>152400</xdr:rowOff>
        </xdr:from>
        <xdr:to>
          <xdr:col>48</xdr:col>
          <xdr:colOff>38100</xdr:colOff>
          <xdr:row>40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36</xdr:row>
          <xdr:rowOff>171450</xdr:rowOff>
        </xdr:from>
        <xdr:to>
          <xdr:col>49</xdr:col>
          <xdr:colOff>38100</xdr:colOff>
          <xdr:row>38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37</xdr:row>
          <xdr:rowOff>161925</xdr:rowOff>
        </xdr:from>
        <xdr:to>
          <xdr:col>49</xdr:col>
          <xdr:colOff>47625</xdr:colOff>
          <xdr:row>39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38</xdr:row>
          <xdr:rowOff>152400</xdr:rowOff>
        </xdr:from>
        <xdr:to>
          <xdr:col>49</xdr:col>
          <xdr:colOff>47625</xdr:colOff>
          <xdr:row>40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42</xdr:row>
          <xdr:rowOff>171450</xdr:rowOff>
        </xdr:from>
        <xdr:to>
          <xdr:col>32</xdr:col>
          <xdr:colOff>28575</xdr:colOff>
          <xdr:row>44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44</xdr:row>
          <xdr:rowOff>161925</xdr:rowOff>
        </xdr:from>
        <xdr:to>
          <xdr:col>32</xdr:col>
          <xdr:colOff>28575</xdr:colOff>
          <xdr:row>46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171450</xdr:rowOff>
        </xdr:from>
        <xdr:to>
          <xdr:col>32</xdr:col>
          <xdr:colOff>28575</xdr:colOff>
          <xdr:row>45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42</xdr:row>
          <xdr:rowOff>171450</xdr:rowOff>
        </xdr:from>
        <xdr:to>
          <xdr:col>33</xdr:col>
          <xdr:colOff>28575</xdr:colOff>
          <xdr:row>44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161925</xdr:rowOff>
        </xdr:from>
        <xdr:to>
          <xdr:col>33</xdr:col>
          <xdr:colOff>28575</xdr:colOff>
          <xdr:row>45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44</xdr:row>
          <xdr:rowOff>152400</xdr:rowOff>
        </xdr:from>
        <xdr:to>
          <xdr:col>33</xdr:col>
          <xdr:colOff>28575</xdr:colOff>
          <xdr:row>46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42</xdr:row>
          <xdr:rowOff>171450</xdr:rowOff>
        </xdr:from>
        <xdr:to>
          <xdr:col>34</xdr:col>
          <xdr:colOff>28575</xdr:colOff>
          <xdr:row>44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43</xdr:row>
          <xdr:rowOff>161925</xdr:rowOff>
        </xdr:from>
        <xdr:to>
          <xdr:col>34</xdr:col>
          <xdr:colOff>28575</xdr:colOff>
          <xdr:row>45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44</xdr:row>
          <xdr:rowOff>152400</xdr:rowOff>
        </xdr:from>
        <xdr:to>
          <xdr:col>34</xdr:col>
          <xdr:colOff>28575</xdr:colOff>
          <xdr:row>46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42</xdr:row>
          <xdr:rowOff>171450</xdr:rowOff>
        </xdr:from>
        <xdr:to>
          <xdr:col>35</xdr:col>
          <xdr:colOff>28575</xdr:colOff>
          <xdr:row>44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43</xdr:row>
          <xdr:rowOff>161925</xdr:rowOff>
        </xdr:from>
        <xdr:to>
          <xdr:col>35</xdr:col>
          <xdr:colOff>28575</xdr:colOff>
          <xdr:row>45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44</xdr:row>
          <xdr:rowOff>152400</xdr:rowOff>
        </xdr:from>
        <xdr:to>
          <xdr:col>35</xdr:col>
          <xdr:colOff>28575</xdr:colOff>
          <xdr:row>46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42</xdr:row>
          <xdr:rowOff>171450</xdr:rowOff>
        </xdr:from>
        <xdr:to>
          <xdr:col>36</xdr:col>
          <xdr:colOff>28575</xdr:colOff>
          <xdr:row>44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161925</xdr:rowOff>
        </xdr:from>
        <xdr:to>
          <xdr:col>36</xdr:col>
          <xdr:colOff>28575</xdr:colOff>
          <xdr:row>45</xdr:row>
          <xdr:rowOff>19050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44</xdr:row>
          <xdr:rowOff>152400</xdr:rowOff>
        </xdr:from>
        <xdr:to>
          <xdr:col>36</xdr:col>
          <xdr:colOff>28575</xdr:colOff>
          <xdr:row>46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42</xdr:row>
          <xdr:rowOff>171450</xdr:rowOff>
        </xdr:from>
        <xdr:to>
          <xdr:col>37</xdr:col>
          <xdr:colOff>28575</xdr:colOff>
          <xdr:row>44</xdr:row>
          <xdr:rowOff>19050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43</xdr:row>
          <xdr:rowOff>161925</xdr:rowOff>
        </xdr:from>
        <xdr:to>
          <xdr:col>37</xdr:col>
          <xdr:colOff>28575</xdr:colOff>
          <xdr:row>45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44</xdr:row>
          <xdr:rowOff>152400</xdr:rowOff>
        </xdr:from>
        <xdr:to>
          <xdr:col>37</xdr:col>
          <xdr:colOff>28575</xdr:colOff>
          <xdr:row>46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42</xdr:row>
          <xdr:rowOff>171450</xdr:rowOff>
        </xdr:from>
        <xdr:to>
          <xdr:col>38</xdr:col>
          <xdr:colOff>28575</xdr:colOff>
          <xdr:row>44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43</xdr:row>
          <xdr:rowOff>161925</xdr:rowOff>
        </xdr:from>
        <xdr:to>
          <xdr:col>38</xdr:col>
          <xdr:colOff>28575</xdr:colOff>
          <xdr:row>45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152400</xdr:rowOff>
        </xdr:from>
        <xdr:to>
          <xdr:col>38</xdr:col>
          <xdr:colOff>28575</xdr:colOff>
          <xdr:row>46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42</xdr:row>
          <xdr:rowOff>171450</xdr:rowOff>
        </xdr:from>
        <xdr:to>
          <xdr:col>39</xdr:col>
          <xdr:colOff>28575</xdr:colOff>
          <xdr:row>44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161925</xdr:rowOff>
        </xdr:from>
        <xdr:to>
          <xdr:col>39</xdr:col>
          <xdr:colOff>38100</xdr:colOff>
          <xdr:row>45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44</xdr:row>
          <xdr:rowOff>152400</xdr:rowOff>
        </xdr:from>
        <xdr:to>
          <xdr:col>39</xdr:col>
          <xdr:colOff>38100</xdr:colOff>
          <xdr:row>46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42</xdr:row>
          <xdr:rowOff>171450</xdr:rowOff>
        </xdr:from>
        <xdr:to>
          <xdr:col>42</xdr:col>
          <xdr:colOff>38100</xdr:colOff>
          <xdr:row>44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44</xdr:row>
          <xdr:rowOff>161925</xdr:rowOff>
        </xdr:from>
        <xdr:to>
          <xdr:col>42</xdr:col>
          <xdr:colOff>38100</xdr:colOff>
          <xdr:row>46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43</xdr:row>
          <xdr:rowOff>171450</xdr:rowOff>
        </xdr:from>
        <xdr:to>
          <xdr:col>42</xdr:col>
          <xdr:colOff>38100</xdr:colOff>
          <xdr:row>45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42</xdr:row>
          <xdr:rowOff>171450</xdr:rowOff>
        </xdr:from>
        <xdr:to>
          <xdr:col>43</xdr:col>
          <xdr:colOff>38100</xdr:colOff>
          <xdr:row>44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43</xdr:row>
          <xdr:rowOff>161925</xdr:rowOff>
        </xdr:from>
        <xdr:to>
          <xdr:col>43</xdr:col>
          <xdr:colOff>38100</xdr:colOff>
          <xdr:row>45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44</xdr:row>
          <xdr:rowOff>152400</xdr:rowOff>
        </xdr:from>
        <xdr:to>
          <xdr:col>43</xdr:col>
          <xdr:colOff>38100</xdr:colOff>
          <xdr:row>46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42</xdr:row>
          <xdr:rowOff>171450</xdr:rowOff>
        </xdr:from>
        <xdr:to>
          <xdr:col>44</xdr:col>
          <xdr:colOff>47625</xdr:colOff>
          <xdr:row>44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43</xdr:row>
          <xdr:rowOff>161925</xdr:rowOff>
        </xdr:from>
        <xdr:to>
          <xdr:col>44</xdr:col>
          <xdr:colOff>47625</xdr:colOff>
          <xdr:row>45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44</xdr:row>
          <xdr:rowOff>152400</xdr:rowOff>
        </xdr:from>
        <xdr:to>
          <xdr:col>44</xdr:col>
          <xdr:colOff>47625</xdr:colOff>
          <xdr:row>46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42</xdr:row>
          <xdr:rowOff>171450</xdr:rowOff>
        </xdr:from>
        <xdr:to>
          <xdr:col>45</xdr:col>
          <xdr:colOff>38100</xdr:colOff>
          <xdr:row>44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43</xdr:row>
          <xdr:rowOff>161925</xdr:rowOff>
        </xdr:from>
        <xdr:to>
          <xdr:col>45</xdr:col>
          <xdr:colOff>38100</xdr:colOff>
          <xdr:row>45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44</xdr:row>
          <xdr:rowOff>152400</xdr:rowOff>
        </xdr:from>
        <xdr:to>
          <xdr:col>45</xdr:col>
          <xdr:colOff>38100</xdr:colOff>
          <xdr:row>46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42</xdr:row>
          <xdr:rowOff>171450</xdr:rowOff>
        </xdr:from>
        <xdr:to>
          <xdr:col>46</xdr:col>
          <xdr:colOff>38100</xdr:colOff>
          <xdr:row>44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43</xdr:row>
          <xdr:rowOff>161925</xdr:rowOff>
        </xdr:from>
        <xdr:to>
          <xdr:col>46</xdr:col>
          <xdr:colOff>38100</xdr:colOff>
          <xdr:row>45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44</xdr:row>
          <xdr:rowOff>152400</xdr:rowOff>
        </xdr:from>
        <xdr:to>
          <xdr:col>46</xdr:col>
          <xdr:colOff>38100</xdr:colOff>
          <xdr:row>46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42</xdr:row>
          <xdr:rowOff>171450</xdr:rowOff>
        </xdr:from>
        <xdr:to>
          <xdr:col>47</xdr:col>
          <xdr:colOff>38100</xdr:colOff>
          <xdr:row>44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43</xdr:row>
          <xdr:rowOff>161925</xdr:rowOff>
        </xdr:from>
        <xdr:to>
          <xdr:col>47</xdr:col>
          <xdr:colOff>38100</xdr:colOff>
          <xdr:row>45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44</xdr:row>
          <xdr:rowOff>152400</xdr:rowOff>
        </xdr:from>
        <xdr:to>
          <xdr:col>47</xdr:col>
          <xdr:colOff>38100</xdr:colOff>
          <xdr:row>46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42</xdr:row>
          <xdr:rowOff>171450</xdr:rowOff>
        </xdr:from>
        <xdr:to>
          <xdr:col>48</xdr:col>
          <xdr:colOff>38100</xdr:colOff>
          <xdr:row>44</xdr:row>
          <xdr:rowOff>19050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43</xdr:row>
          <xdr:rowOff>161925</xdr:rowOff>
        </xdr:from>
        <xdr:to>
          <xdr:col>48</xdr:col>
          <xdr:colOff>38100</xdr:colOff>
          <xdr:row>45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44</xdr:row>
          <xdr:rowOff>152400</xdr:rowOff>
        </xdr:from>
        <xdr:to>
          <xdr:col>48</xdr:col>
          <xdr:colOff>38100</xdr:colOff>
          <xdr:row>46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42</xdr:row>
          <xdr:rowOff>171450</xdr:rowOff>
        </xdr:from>
        <xdr:to>
          <xdr:col>49</xdr:col>
          <xdr:colOff>38100</xdr:colOff>
          <xdr:row>44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43</xdr:row>
          <xdr:rowOff>161925</xdr:rowOff>
        </xdr:from>
        <xdr:to>
          <xdr:col>49</xdr:col>
          <xdr:colOff>47625</xdr:colOff>
          <xdr:row>45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44</xdr:row>
          <xdr:rowOff>152400</xdr:rowOff>
        </xdr:from>
        <xdr:to>
          <xdr:col>49</xdr:col>
          <xdr:colOff>47625</xdr:colOff>
          <xdr:row>46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69</xdr:row>
          <xdr:rowOff>171450</xdr:rowOff>
        </xdr:from>
        <xdr:to>
          <xdr:col>13</xdr:col>
          <xdr:colOff>38100</xdr:colOff>
          <xdr:row>71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70</xdr:row>
          <xdr:rowOff>161925</xdr:rowOff>
        </xdr:from>
        <xdr:to>
          <xdr:col>13</xdr:col>
          <xdr:colOff>38100</xdr:colOff>
          <xdr:row>72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69</xdr:row>
          <xdr:rowOff>171450</xdr:rowOff>
        </xdr:from>
        <xdr:to>
          <xdr:col>14</xdr:col>
          <xdr:colOff>47625</xdr:colOff>
          <xdr:row>71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70</xdr:row>
          <xdr:rowOff>161925</xdr:rowOff>
        </xdr:from>
        <xdr:to>
          <xdr:col>14</xdr:col>
          <xdr:colOff>47625</xdr:colOff>
          <xdr:row>72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69</xdr:row>
          <xdr:rowOff>171450</xdr:rowOff>
        </xdr:from>
        <xdr:to>
          <xdr:col>15</xdr:col>
          <xdr:colOff>38100</xdr:colOff>
          <xdr:row>71</xdr:row>
          <xdr:rowOff>19050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70</xdr:row>
          <xdr:rowOff>161925</xdr:rowOff>
        </xdr:from>
        <xdr:to>
          <xdr:col>15</xdr:col>
          <xdr:colOff>38100</xdr:colOff>
          <xdr:row>72</xdr:row>
          <xdr:rowOff>19050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69</xdr:row>
          <xdr:rowOff>171450</xdr:rowOff>
        </xdr:from>
        <xdr:to>
          <xdr:col>16</xdr:col>
          <xdr:colOff>38100</xdr:colOff>
          <xdr:row>71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70</xdr:row>
          <xdr:rowOff>161925</xdr:rowOff>
        </xdr:from>
        <xdr:to>
          <xdr:col>16</xdr:col>
          <xdr:colOff>38100</xdr:colOff>
          <xdr:row>72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69</xdr:row>
          <xdr:rowOff>171450</xdr:rowOff>
        </xdr:from>
        <xdr:to>
          <xdr:col>17</xdr:col>
          <xdr:colOff>38100</xdr:colOff>
          <xdr:row>71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70</xdr:row>
          <xdr:rowOff>161925</xdr:rowOff>
        </xdr:from>
        <xdr:to>
          <xdr:col>17</xdr:col>
          <xdr:colOff>38100</xdr:colOff>
          <xdr:row>72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70</xdr:row>
          <xdr:rowOff>0</xdr:rowOff>
        </xdr:from>
        <xdr:to>
          <xdr:col>18</xdr:col>
          <xdr:colOff>47625</xdr:colOff>
          <xdr:row>71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70</xdr:row>
          <xdr:rowOff>161925</xdr:rowOff>
        </xdr:from>
        <xdr:to>
          <xdr:col>18</xdr:col>
          <xdr:colOff>47625</xdr:colOff>
          <xdr:row>72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69</xdr:row>
          <xdr:rowOff>171450</xdr:rowOff>
        </xdr:from>
        <xdr:to>
          <xdr:col>23</xdr:col>
          <xdr:colOff>38100</xdr:colOff>
          <xdr:row>71</xdr:row>
          <xdr:rowOff>19050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70</xdr:row>
          <xdr:rowOff>161925</xdr:rowOff>
        </xdr:from>
        <xdr:to>
          <xdr:col>23</xdr:col>
          <xdr:colOff>38100</xdr:colOff>
          <xdr:row>72</xdr:row>
          <xdr:rowOff>19050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69</xdr:row>
          <xdr:rowOff>171450</xdr:rowOff>
        </xdr:from>
        <xdr:to>
          <xdr:col>24</xdr:col>
          <xdr:colOff>47625</xdr:colOff>
          <xdr:row>71</xdr:row>
          <xdr:rowOff>19050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70</xdr:row>
          <xdr:rowOff>161925</xdr:rowOff>
        </xdr:from>
        <xdr:to>
          <xdr:col>24</xdr:col>
          <xdr:colOff>47625</xdr:colOff>
          <xdr:row>72</xdr:row>
          <xdr:rowOff>19050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69</xdr:row>
          <xdr:rowOff>171450</xdr:rowOff>
        </xdr:from>
        <xdr:to>
          <xdr:col>25</xdr:col>
          <xdr:colOff>38100</xdr:colOff>
          <xdr:row>71</xdr:row>
          <xdr:rowOff>19050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70</xdr:row>
          <xdr:rowOff>161925</xdr:rowOff>
        </xdr:from>
        <xdr:to>
          <xdr:col>25</xdr:col>
          <xdr:colOff>38100</xdr:colOff>
          <xdr:row>72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69</xdr:row>
          <xdr:rowOff>171450</xdr:rowOff>
        </xdr:from>
        <xdr:to>
          <xdr:col>26</xdr:col>
          <xdr:colOff>38100</xdr:colOff>
          <xdr:row>71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70</xdr:row>
          <xdr:rowOff>161925</xdr:rowOff>
        </xdr:from>
        <xdr:to>
          <xdr:col>26</xdr:col>
          <xdr:colOff>38100</xdr:colOff>
          <xdr:row>72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69</xdr:row>
          <xdr:rowOff>171450</xdr:rowOff>
        </xdr:from>
        <xdr:to>
          <xdr:col>27</xdr:col>
          <xdr:colOff>38100</xdr:colOff>
          <xdr:row>71</xdr:row>
          <xdr:rowOff>19050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70</xdr:row>
          <xdr:rowOff>161925</xdr:rowOff>
        </xdr:from>
        <xdr:to>
          <xdr:col>27</xdr:col>
          <xdr:colOff>38100</xdr:colOff>
          <xdr:row>72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69</xdr:row>
          <xdr:rowOff>171450</xdr:rowOff>
        </xdr:from>
        <xdr:to>
          <xdr:col>28</xdr:col>
          <xdr:colOff>38100</xdr:colOff>
          <xdr:row>71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70</xdr:row>
          <xdr:rowOff>161925</xdr:rowOff>
        </xdr:from>
        <xdr:to>
          <xdr:col>28</xdr:col>
          <xdr:colOff>38100</xdr:colOff>
          <xdr:row>72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69</xdr:row>
          <xdr:rowOff>171450</xdr:rowOff>
        </xdr:from>
        <xdr:to>
          <xdr:col>33</xdr:col>
          <xdr:colOff>38100</xdr:colOff>
          <xdr:row>71</xdr:row>
          <xdr:rowOff>19050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70</xdr:row>
          <xdr:rowOff>161925</xdr:rowOff>
        </xdr:from>
        <xdr:to>
          <xdr:col>33</xdr:col>
          <xdr:colOff>38100</xdr:colOff>
          <xdr:row>72</xdr:row>
          <xdr:rowOff>19050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69</xdr:row>
          <xdr:rowOff>171450</xdr:rowOff>
        </xdr:from>
        <xdr:to>
          <xdr:col>34</xdr:col>
          <xdr:colOff>47625</xdr:colOff>
          <xdr:row>71</xdr:row>
          <xdr:rowOff>19050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70</xdr:row>
          <xdr:rowOff>161925</xdr:rowOff>
        </xdr:from>
        <xdr:to>
          <xdr:col>34</xdr:col>
          <xdr:colOff>47625</xdr:colOff>
          <xdr:row>72</xdr:row>
          <xdr:rowOff>19050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69</xdr:row>
          <xdr:rowOff>171450</xdr:rowOff>
        </xdr:from>
        <xdr:to>
          <xdr:col>35</xdr:col>
          <xdr:colOff>38100</xdr:colOff>
          <xdr:row>71</xdr:row>
          <xdr:rowOff>19050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70</xdr:row>
          <xdr:rowOff>161925</xdr:rowOff>
        </xdr:from>
        <xdr:to>
          <xdr:col>35</xdr:col>
          <xdr:colOff>38100</xdr:colOff>
          <xdr:row>72</xdr:row>
          <xdr:rowOff>19050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69</xdr:row>
          <xdr:rowOff>171450</xdr:rowOff>
        </xdr:from>
        <xdr:to>
          <xdr:col>36</xdr:col>
          <xdr:colOff>38100</xdr:colOff>
          <xdr:row>71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70</xdr:row>
          <xdr:rowOff>161925</xdr:rowOff>
        </xdr:from>
        <xdr:to>
          <xdr:col>36</xdr:col>
          <xdr:colOff>38100</xdr:colOff>
          <xdr:row>72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69</xdr:row>
          <xdr:rowOff>171450</xdr:rowOff>
        </xdr:from>
        <xdr:to>
          <xdr:col>37</xdr:col>
          <xdr:colOff>38100</xdr:colOff>
          <xdr:row>71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70</xdr:row>
          <xdr:rowOff>161925</xdr:rowOff>
        </xdr:from>
        <xdr:to>
          <xdr:col>37</xdr:col>
          <xdr:colOff>38100</xdr:colOff>
          <xdr:row>72</xdr:row>
          <xdr:rowOff>19050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69</xdr:row>
          <xdr:rowOff>171450</xdr:rowOff>
        </xdr:from>
        <xdr:to>
          <xdr:col>38</xdr:col>
          <xdr:colOff>38100</xdr:colOff>
          <xdr:row>71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70</xdr:row>
          <xdr:rowOff>161925</xdr:rowOff>
        </xdr:from>
        <xdr:to>
          <xdr:col>38</xdr:col>
          <xdr:colOff>38100</xdr:colOff>
          <xdr:row>72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69</xdr:row>
          <xdr:rowOff>171450</xdr:rowOff>
        </xdr:from>
        <xdr:to>
          <xdr:col>43</xdr:col>
          <xdr:colOff>38100</xdr:colOff>
          <xdr:row>71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70</xdr:row>
          <xdr:rowOff>161925</xdr:rowOff>
        </xdr:from>
        <xdr:to>
          <xdr:col>43</xdr:col>
          <xdr:colOff>38100</xdr:colOff>
          <xdr:row>72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69</xdr:row>
          <xdr:rowOff>171450</xdr:rowOff>
        </xdr:from>
        <xdr:to>
          <xdr:col>44</xdr:col>
          <xdr:colOff>47625</xdr:colOff>
          <xdr:row>71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70</xdr:row>
          <xdr:rowOff>161925</xdr:rowOff>
        </xdr:from>
        <xdr:to>
          <xdr:col>44</xdr:col>
          <xdr:colOff>47625</xdr:colOff>
          <xdr:row>72</xdr:row>
          <xdr:rowOff>19050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69</xdr:row>
          <xdr:rowOff>171450</xdr:rowOff>
        </xdr:from>
        <xdr:to>
          <xdr:col>45</xdr:col>
          <xdr:colOff>38100</xdr:colOff>
          <xdr:row>71</xdr:row>
          <xdr:rowOff>19050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70</xdr:row>
          <xdr:rowOff>161925</xdr:rowOff>
        </xdr:from>
        <xdr:to>
          <xdr:col>45</xdr:col>
          <xdr:colOff>38100</xdr:colOff>
          <xdr:row>72</xdr:row>
          <xdr:rowOff>19050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69</xdr:row>
          <xdr:rowOff>171450</xdr:rowOff>
        </xdr:from>
        <xdr:to>
          <xdr:col>46</xdr:col>
          <xdr:colOff>38100</xdr:colOff>
          <xdr:row>71</xdr:row>
          <xdr:rowOff>19050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70</xdr:row>
          <xdr:rowOff>161925</xdr:rowOff>
        </xdr:from>
        <xdr:to>
          <xdr:col>46</xdr:col>
          <xdr:colOff>38100</xdr:colOff>
          <xdr:row>72</xdr:row>
          <xdr:rowOff>19050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69</xdr:row>
          <xdr:rowOff>171450</xdr:rowOff>
        </xdr:from>
        <xdr:to>
          <xdr:col>47</xdr:col>
          <xdr:colOff>38100</xdr:colOff>
          <xdr:row>71</xdr:row>
          <xdr:rowOff>19050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70</xdr:row>
          <xdr:rowOff>161925</xdr:rowOff>
        </xdr:from>
        <xdr:to>
          <xdr:col>47</xdr:col>
          <xdr:colOff>38100</xdr:colOff>
          <xdr:row>72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69</xdr:row>
          <xdr:rowOff>171450</xdr:rowOff>
        </xdr:from>
        <xdr:to>
          <xdr:col>48</xdr:col>
          <xdr:colOff>38100</xdr:colOff>
          <xdr:row>71</xdr:row>
          <xdr:rowOff>19050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70</xdr:row>
          <xdr:rowOff>161925</xdr:rowOff>
        </xdr:from>
        <xdr:to>
          <xdr:col>48</xdr:col>
          <xdr:colOff>38100</xdr:colOff>
          <xdr:row>72</xdr:row>
          <xdr:rowOff>19050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7327</xdr:colOff>
      <xdr:row>73</xdr:row>
      <xdr:rowOff>7327</xdr:rowOff>
    </xdr:from>
    <xdr:to>
      <xdr:col>16</xdr:col>
      <xdr:colOff>190500</xdr:colOff>
      <xdr:row>77</xdr:row>
      <xdr:rowOff>114300</xdr:rowOff>
    </xdr:to>
    <xdr:cxnSp macro="">
      <xdr:nvCxnSpPr>
        <xdr:cNvPr id="10" name="Connettore 2 9"/>
        <xdr:cNvCxnSpPr/>
      </xdr:nvCxnSpPr>
      <xdr:spPr>
        <a:xfrm>
          <a:off x="9932377" y="13647127"/>
          <a:ext cx="1059473" cy="830873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218343</xdr:colOff>
      <xdr:row>73</xdr:row>
      <xdr:rowOff>5862</xdr:rowOff>
    </xdr:from>
    <xdr:to>
      <xdr:col>22</xdr:col>
      <xdr:colOff>200025</xdr:colOff>
      <xdr:row>77</xdr:row>
      <xdr:rowOff>114300</xdr:rowOff>
    </xdr:to>
    <xdr:cxnSp macro="">
      <xdr:nvCxnSpPr>
        <xdr:cNvPr id="262" name="Connettore 2 261"/>
        <xdr:cNvCxnSpPr/>
      </xdr:nvCxnSpPr>
      <xdr:spPr>
        <a:xfrm>
          <a:off x="11238768" y="13645662"/>
          <a:ext cx="1210407" cy="832338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218343</xdr:colOff>
      <xdr:row>73</xdr:row>
      <xdr:rowOff>733</xdr:rowOff>
    </xdr:from>
    <xdr:to>
      <xdr:col>23</xdr:col>
      <xdr:colOff>19050</xdr:colOff>
      <xdr:row>77</xdr:row>
      <xdr:rowOff>133350</xdr:rowOff>
    </xdr:to>
    <xdr:cxnSp macro="">
      <xdr:nvCxnSpPr>
        <xdr:cNvPr id="264" name="Connettore 2 263"/>
        <xdr:cNvCxnSpPr/>
      </xdr:nvCxnSpPr>
      <xdr:spPr>
        <a:xfrm>
          <a:off x="12248418" y="13640533"/>
          <a:ext cx="238857" cy="856517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73</xdr:row>
      <xdr:rowOff>19050</xdr:rowOff>
    </xdr:from>
    <xdr:to>
      <xdr:col>30</xdr:col>
      <xdr:colOff>13499</xdr:colOff>
      <xdr:row>77</xdr:row>
      <xdr:rowOff>98515</xdr:rowOff>
    </xdr:to>
    <xdr:cxnSp macro="">
      <xdr:nvCxnSpPr>
        <xdr:cNvPr id="266" name="Connettore 2 265"/>
        <xdr:cNvCxnSpPr>
          <a:endCxn id="6" idx="0"/>
        </xdr:cNvCxnSpPr>
      </xdr:nvCxnSpPr>
      <xdr:spPr>
        <a:xfrm>
          <a:off x="13563600" y="13658850"/>
          <a:ext cx="451649" cy="80336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13499</xdr:colOff>
      <xdr:row>73</xdr:row>
      <xdr:rowOff>19050</xdr:rowOff>
    </xdr:from>
    <xdr:to>
      <xdr:col>32</xdr:col>
      <xdr:colOff>0</xdr:colOff>
      <xdr:row>77</xdr:row>
      <xdr:rowOff>98515</xdr:rowOff>
    </xdr:to>
    <xdr:cxnSp macro="">
      <xdr:nvCxnSpPr>
        <xdr:cNvPr id="268" name="Connettore 2 267"/>
        <xdr:cNvCxnSpPr>
          <a:endCxn id="6" idx="0"/>
        </xdr:cNvCxnSpPr>
      </xdr:nvCxnSpPr>
      <xdr:spPr>
        <a:xfrm flipH="1">
          <a:off x="14015249" y="13658850"/>
          <a:ext cx="491326" cy="80336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133350</xdr:colOff>
      <xdr:row>73</xdr:row>
      <xdr:rowOff>7327</xdr:rowOff>
    </xdr:from>
    <xdr:to>
      <xdr:col>38</xdr:col>
      <xdr:colOff>7327</xdr:colOff>
      <xdr:row>77</xdr:row>
      <xdr:rowOff>114300</xdr:rowOff>
    </xdr:to>
    <xdr:cxnSp macro="">
      <xdr:nvCxnSpPr>
        <xdr:cNvPr id="272" name="Connettore 2 271"/>
        <xdr:cNvCxnSpPr/>
      </xdr:nvCxnSpPr>
      <xdr:spPr>
        <a:xfrm flipH="1">
          <a:off x="15516225" y="13647127"/>
          <a:ext cx="312127" cy="830873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190500</xdr:colOff>
      <xdr:row>73</xdr:row>
      <xdr:rowOff>7327</xdr:rowOff>
    </xdr:from>
    <xdr:to>
      <xdr:col>42</xdr:col>
      <xdr:colOff>7330</xdr:colOff>
      <xdr:row>77</xdr:row>
      <xdr:rowOff>123825</xdr:rowOff>
    </xdr:to>
    <xdr:cxnSp macro="">
      <xdr:nvCxnSpPr>
        <xdr:cNvPr id="275" name="Connettore 2 274"/>
        <xdr:cNvCxnSpPr/>
      </xdr:nvCxnSpPr>
      <xdr:spPr>
        <a:xfrm flipH="1">
          <a:off x="15573375" y="13647127"/>
          <a:ext cx="1197955" cy="840398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47625</xdr:colOff>
      <xdr:row>73</xdr:row>
      <xdr:rowOff>7327</xdr:rowOff>
    </xdr:from>
    <xdr:to>
      <xdr:col>48</xdr:col>
      <xdr:colOff>14656</xdr:colOff>
      <xdr:row>77</xdr:row>
      <xdr:rowOff>133350</xdr:rowOff>
    </xdr:to>
    <xdr:cxnSp macro="">
      <xdr:nvCxnSpPr>
        <xdr:cNvPr id="279" name="Connettore 2 278"/>
        <xdr:cNvCxnSpPr/>
      </xdr:nvCxnSpPr>
      <xdr:spPr>
        <a:xfrm flipH="1">
          <a:off x="17030700" y="13647127"/>
          <a:ext cx="1062406" cy="849923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19050</xdr:colOff>
      <xdr:row>60</xdr:row>
      <xdr:rowOff>47444</xdr:rowOff>
    </xdr:from>
    <xdr:to>
      <xdr:col>40</xdr:col>
      <xdr:colOff>28575</xdr:colOff>
      <xdr:row>65</xdr:row>
      <xdr:rowOff>60779</xdr:rowOff>
    </xdr:to>
    <xdr:pic>
      <xdr:nvPicPr>
        <xdr:cNvPr id="27" name="Immagine 2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6700" y="11334569"/>
          <a:ext cx="4591050" cy="91821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1428749</xdr:colOff>
      <xdr:row>16</xdr:row>
      <xdr:rowOff>57150</xdr:rowOff>
    </xdr:from>
    <xdr:to>
      <xdr:col>4</xdr:col>
      <xdr:colOff>523874</xdr:colOff>
      <xdr:row>19</xdr:row>
      <xdr:rowOff>114300</xdr:rowOff>
    </xdr:to>
    <xdr:pic>
      <xdr:nvPicPr>
        <xdr:cNvPr id="265" name="Immagine 26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3381375"/>
          <a:ext cx="19907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6">
    <pageSetUpPr fitToPage="1"/>
  </sheetPr>
  <dimension ref="A1:AX92"/>
  <sheetViews>
    <sheetView tabSelected="1" zoomScaleNormal="100" workbookViewId="0">
      <selection activeCell="C34" sqref="C34"/>
    </sheetView>
  </sheetViews>
  <sheetFormatPr defaultColWidth="8.85546875" defaultRowHeight="15" x14ac:dyDescent="0.25"/>
  <cols>
    <col min="1" max="1" width="27.7109375" style="37" customWidth="1"/>
    <col min="2" max="2" width="15.28515625" style="37" bestFit="1" customWidth="1"/>
    <col min="3" max="5" width="21.7109375" style="1" customWidth="1"/>
    <col min="6" max="6" width="8.85546875" style="37" bestFit="1" customWidth="1"/>
    <col min="7" max="7" width="12.42578125" style="1" customWidth="1"/>
    <col min="8" max="8" width="5.42578125" style="1" bestFit="1" customWidth="1"/>
    <col min="9" max="9" width="11.5703125" style="1" bestFit="1" customWidth="1"/>
    <col min="10" max="10" width="3.28515625" style="1" customWidth="1"/>
    <col min="11" max="11" width="4.28515625" style="1" customWidth="1"/>
    <col min="12" max="20" width="3.28515625" style="1" customWidth="1"/>
    <col min="21" max="21" width="5.28515625" style="1" customWidth="1"/>
    <col min="22" max="30" width="3.28515625" style="1" customWidth="1"/>
    <col min="31" max="31" width="4.28515625" style="1" bestFit="1" customWidth="1"/>
    <col min="32" max="40" width="3.28515625" style="1" customWidth="1"/>
    <col min="41" max="41" width="4.28515625" style="1" customWidth="1"/>
    <col min="42" max="50" width="3.28515625" style="1" customWidth="1"/>
    <col min="51" max="16384" width="8.85546875" style="1"/>
  </cols>
  <sheetData>
    <row r="1" spans="1:50" s="54" customFormat="1" ht="18.75" x14ac:dyDescent="0.25">
      <c r="A1" s="110" t="s">
        <v>117</v>
      </c>
      <c r="K1" s="18" t="s">
        <v>124</v>
      </c>
    </row>
    <row r="2" spans="1:50" s="54" customFormat="1" ht="15.75" x14ac:dyDescent="0.25">
      <c r="A2" s="111" t="s">
        <v>118</v>
      </c>
      <c r="K2" s="109" t="s">
        <v>132</v>
      </c>
    </row>
    <row r="3" spans="1:50" s="109" customFormat="1" ht="15.75" x14ac:dyDescent="0.25">
      <c r="A3" s="109" t="s">
        <v>197</v>
      </c>
      <c r="K3" s="109" t="s">
        <v>133</v>
      </c>
    </row>
    <row r="4" spans="1:50" s="109" customFormat="1" ht="15.75" x14ac:dyDescent="0.25">
      <c r="A4" s="109" t="s">
        <v>119</v>
      </c>
      <c r="K4" s="109" t="s">
        <v>126</v>
      </c>
    </row>
    <row r="5" spans="1:50" s="109" customFormat="1" ht="15.75" x14ac:dyDescent="0.25">
      <c r="A5" s="109" t="s">
        <v>121</v>
      </c>
      <c r="K5" s="109" t="s">
        <v>134</v>
      </c>
    </row>
    <row r="6" spans="1:50" s="109" customFormat="1" ht="15.75" x14ac:dyDescent="0.25">
      <c r="A6" s="109" t="s">
        <v>122</v>
      </c>
    </row>
    <row r="7" spans="1:50" s="109" customFormat="1" ht="18.75" x14ac:dyDescent="0.25">
      <c r="A7" s="109" t="s">
        <v>120</v>
      </c>
      <c r="K7" s="18" t="s">
        <v>131</v>
      </c>
    </row>
    <row r="8" spans="1:50" s="109" customFormat="1" ht="15.75" x14ac:dyDescent="0.25">
      <c r="A8" s="109" t="s">
        <v>198</v>
      </c>
      <c r="K8" s="109" t="s">
        <v>135</v>
      </c>
    </row>
    <row r="9" spans="1:50" s="109" customFormat="1" ht="15.75" x14ac:dyDescent="0.25">
      <c r="A9" s="204" t="s">
        <v>150</v>
      </c>
      <c r="K9" s="109" t="s">
        <v>101</v>
      </c>
    </row>
    <row r="10" spans="1:50" s="109" customFormat="1" ht="15.75" x14ac:dyDescent="0.25">
      <c r="A10" s="109" t="s">
        <v>199</v>
      </c>
      <c r="K10" s="109" t="s">
        <v>102</v>
      </c>
    </row>
    <row r="11" spans="1:50" s="109" customFormat="1" ht="15.75" x14ac:dyDescent="0.25">
      <c r="A11" s="113" t="s">
        <v>123</v>
      </c>
      <c r="K11" s="109" t="s">
        <v>148</v>
      </c>
    </row>
    <row r="12" spans="1:50" s="109" customFormat="1" ht="16.5" thickBot="1" x14ac:dyDescent="0.3">
      <c r="A12" s="113" t="s">
        <v>182</v>
      </c>
      <c r="B12" s="112"/>
      <c r="F12" s="112"/>
    </row>
    <row r="13" spans="1:50" s="19" customFormat="1" ht="18.75" x14ac:dyDescent="0.25">
      <c r="A13" s="58"/>
      <c r="B13" s="59"/>
      <c r="C13" s="60" t="s">
        <v>184</v>
      </c>
      <c r="D13" s="60"/>
      <c r="E13" s="60"/>
      <c r="F13" s="59"/>
      <c r="G13" s="60"/>
      <c r="H13" s="60"/>
      <c r="I13" s="61"/>
      <c r="J13" s="18"/>
      <c r="K13" s="76"/>
      <c r="L13" s="18"/>
      <c r="M13" s="18"/>
      <c r="N13" s="18"/>
      <c r="O13" s="18"/>
      <c r="P13" s="18"/>
      <c r="Q13" s="18"/>
      <c r="V13" s="18" t="s">
        <v>125</v>
      </c>
      <c r="AX13" s="75"/>
    </row>
    <row r="14" spans="1:50" s="19" customFormat="1" ht="18.75" x14ac:dyDescent="0.25">
      <c r="A14" s="64"/>
      <c r="D14" s="18" t="s">
        <v>146</v>
      </c>
      <c r="I14" s="65"/>
      <c r="J14" s="18"/>
      <c r="K14" s="171"/>
      <c r="L14" s="147" t="s">
        <v>149</v>
      </c>
      <c r="M14" s="172"/>
      <c r="N14" s="172"/>
      <c r="O14" s="172"/>
      <c r="P14" s="172"/>
      <c r="Q14" s="172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173"/>
    </row>
    <row r="15" spans="1:50" s="19" customFormat="1" ht="14.45" customHeight="1" x14ac:dyDescent="0.25">
      <c r="A15" s="64"/>
      <c r="I15" s="65"/>
      <c r="J15" s="18"/>
      <c r="K15" s="174"/>
      <c r="L15" s="115" t="s">
        <v>154</v>
      </c>
      <c r="M15" s="18"/>
      <c r="N15" s="18"/>
      <c r="O15" s="18"/>
      <c r="P15" s="18"/>
      <c r="Q15" s="18"/>
      <c r="AX15" s="141"/>
    </row>
    <row r="16" spans="1:50" s="19" customFormat="1" ht="14.45" customHeight="1" x14ac:dyDescent="0.25">
      <c r="A16" s="88"/>
      <c r="B16" s="146"/>
      <c r="C16" s="147" t="s">
        <v>147</v>
      </c>
      <c r="D16" s="146"/>
      <c r="E16" s="146"/>
      <c r="F16" s="146"/>
      <c r="G16" s="146"/>
      <c r="H16" s="146"/>
      <c r="I16" s="162"/>
      <c r="J16" s="18"/>
      <c r="K16" s="174"/>
      <c r="L16" s="115" t="s">
        <v>136</v>
      </c>
      <c r="M16" s="18"/>
      <c r="N16" s="18"/>
      <c r="O16" s="18"/>
      <c r="P16" s="18"/>
      <c r="Q16" s="18"/>
      <c r="AX16" s="141"/>
    </row>
    <row r="17" spans="1:50" s="19" customFormat="1" ht="14.45" customHeight="1" x14ac:dyDescent="0.25">
      <c r="A17" s="48"/>
      <c r="B17" s="2"/>
      <c r="C17" s="2"/>
      <c r="F17" s="20"/>
      <c r="G17" s="20"/>
      <c r="H17" s="20"/>
      <c r="I17" s="49"/>
      <c r="J17" s="18"/>
      <c r="K17" s="175"/>
      <c r="L17" s="116" t="s">
        <v>137</v>
      </c>
      <c r="M17" s="176"/>
      <c r="N17" s="176"/>
      <c r="O17" s="176"/>
      <c r="P17" s="176"/>
      <c r="Q17" s="176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143"/>
    </row>
    <row r="18" spans="1:50" s="19" customFormat="1" ht="14.45" customHeight="1" x14ac:dyDescent="0.25">
      <c r="A18" s="64"/>
      <c r="I18" s="65"/>
      <c r="J18" s="18"/>
      <c r="K18" s="171"/>
      <c r="L18" s="147" t="s">
        <v>83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173"/>
    </row>
    <row r="19" spans="1:50" s="19" customFormat="1" ht="14.45" customHeight="1" x14ac:dyDescent="0.25">
      <c r="A19" s="64"/>
      <c r="I19" s="65"/>
      <c r="J19" s="18"/>
      <c r="K19" s="174"/>
      <c r="L19" s="13" t="s">
        <v>104</v>
      </c>
      <c r="M19" s="13"/>
      <c r="N19" s="13"/>
      <c r="O19" s="13"/>
      <c r="P19" s="13"/>
      <c r="Q19" s="13"/>
      <c r="R19" s="13"/>
      <c r="S19" s="13"/>
      <c r="T19" s="177">
        <f>H46+4</f>
        <v>4</v>
      </c>
      <c r="U19" s="13"/>
      <c r="V19" s="13"/>
      <c r="W19" s="13"/>
      <c r="X19" s="13"/>
      <c r="Y19" s="13"/>
      <c r="Z19" s="13"/>
      <c r="AA19" s="13"/>
      <c r="AB19" s="13"/>
      <c r="AC19" s="13" t="s">
        <v>77</v>
      </c>
      <c r="AD19" s="13"/>
      <c r="AE19" s="13"/>
      <c r="AF19" s="13"/>
      <c r="AG19" s="13"/>
      <c r="AH19" s="13"/>
      <c r="AI19" s="13"/>
      <c r="AJ19" s="13"/>
      <c r="AK19" s="177">
        <f>H49+8</f>
        <v>8</v>
      </c>
      <c r="AL19" s="13"/>
      <c r="AM19" s="13"/>
      <c r="AN19" s="13"/>
      <c r="AO19" s="13"/>
      <c r="AP19" s="13"/>
      <c r="AQ19" s="13"/>
      <c r="AR19" s="13"/>
      <c r="AS19" s="13"/>
      <c r="AX19" s="141"/>
    </row>
    <row r="20" spans="1:50" s="19" customFormat="1" ht="14.45" customHeight="1" x14ac:dyDescent="0.25">
      <c r="A20" s="85"/>
      <c r="B20" s="86"/>
      <c r="C20" s="86"/>
      <c r="D20" s="86"/>
      <c r="E20" s="86"/>
      <c r="F20" s="86"/>
      <c r="G20" s="86"/>
      <c r="H20" s="86"/>
      <c r="I20" s="87"/>
      <c r="J20" s="18"/>
      <c r="K20" s="140"/>
      <c r="L20" s="13" t="s">
        <v>103</v>
      </c>
      <c r="M20" s="13"/>
      <c r="N20" s="13"/>
      <c r="O20" s="13"/>
      <c r="P20" s="13"/>
      <c r="Q20" s="13"/>
      <c r="R20" s="13"/>
      <c r="S20" s="13"/>
      <c r="T20" s="177">
        <f>R31+AB31+AL31+AV31+R49+AB49+AL49+AV49</f>
        <v>4</v>
      </c>
      <c r="U20" s="178" t="str">
        <f>IF(T20&lt;&gt;T19,"ERRORE, CONFIGURA LE  CPU","VERIFICA OK")</f>
        <v>VERIFICA OK</v>
      </c>
      <c r="V20" s="13"/>
      <c r="W20" s="13"/>
      <c r="X20" s="13"/>
      <c r="Y20" s="13"/>
      <c r="Z20" s="13"/>
      <c r="AA20" s="13"/>
      <c r="AB20" s="13"/>
      <c r="AC20" s="13" t="s">
        <v>80</v>
      </c>
      <c r="AD20" s="13"/>
      <c r="AE20" s="13"/>
      <c r="AF20" s="13"/>
      <c r="AG20" s="13"/>
      <c r="AH20" s="13"/>
      <c r="AI20" s="13"/>
      <c r="AJ20" s="13"/>
      <c r="AK20" s="177">
        <f>T38+T44+AD38+AD44+AN38+AN44+AX38+AX44</f>
        <v>8</v>
      </c>
      <c r="AL20" s="178" t="str">
        <f>IF(AK20&lt;&gt;AK19,"ERRORE POSIZIONAMENTO RAM","VERIFICA OK")</f>
        <v>VERIFICA OK</v>
      </c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1"/>
    </row>
    <row r="21" spans="1:50" s="19" customFormat="1" ht="14.45" customHeight="1" x14ac:dyDescent="0.25">
      <c r="A21" s="64"/>
      <c r="I21" s="65"/>
      <c r="J21" s="18"/>
      <c r="K21" s="174"/>
      <c r="L21" s="13" t="s">
        <v>112</v>
      </c>
      <c r="M21" s="13"/>
      <c r="N21" s="13"/>
      <c r="O21" s="13"/>
      <c r="P21" s="13"/>
      <c r="Q21" s="13"/>
      <c r="R21" s="13"/>
      <c r="S21" s="13"/>
      <c r="T21" s="177">
        <f>S29+AC29+AM29+AW29</f>
        <v>4</v>
      </c>
      <c r="U21" s="13"/>
      <c r="V21" s="13"/>
      <c r="W21" s="13"/>
      <c r="X21" s="13"/>
      <c r="Y21" s="13"/>
      <c r="Z21" s="13"/>
      <c r="AA21" s="13"/>
      <c r="AB21" s="13"/>
      <c r="AC21" s="13" t="s">
        <v>78</v>
      </c>
      <c r="AD21" s="13"/>
      <c r="AE21" s="13"/>
      <c r="AF21" s="13"/>
      <c r="AG21" s="13"/>
      <c r="AH21" s="13"/>
      <c r="AI21" s="13"/>
      <c r="AJ21" s="13"/>
      <c r="AK21" s="177">
        <f>H50</f>
        <v>0</v>
      </c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1"/>
    </row>
    <row r="22" spans="1:50" s="19" customFormat="1" ht="14.45" customHeight="1" x14ac:dyDescent="0.25">
      <c r="A22" s="46" t="s">
        <v>27</v>
      </c>
      <c r="B22" s="21"/>
      <c r="C22" s="21"/>
      <c r="D22" s="21"/>
      <c r="E22" s="14" t="s">
        <v>28</v>
      </c>
      <c r="F22" s="21"/>
      <c r="G22" s="14" t="s">
        <v>29</v>
      </c>
      <c r="H22" s="21"/>
      <c r="I22" s="47"/>
      <c r="J22" s="18"/>
      <c r="K22" s="174"/>
      <c r="L22" s="13" t="s">
        <v>113</v>
      </c>
      <c r="M22" s="13"/>
      <c r="N22" s="13"/>
      <c r="O22" s="13"/>
      <c r="P22" s="13"/>
      <c r="Q22" s="13"/>
      <c r="R22" s="13"/>
      <c r="S22" s="13"/>
      <c r="T22" s="177">
        <f>S69+AC69+AM69+AW69</f>
        <v>4</v>
      </c>
      <c r="U22" s="178" t="str">
        <f>IF(T22&lt;&gt;T21,"ERRORE POSIZIONAMENTO HD","VERIFICA OK")</f>
        <v>VERIFICA OK</v>
      </c>
      <c r="V22" s="13"/>
      <c r="W22" s="13"/>
      <c r="X22" s="13"/>
      <c r="Y22" s="13"/>
      <c r="Z22" s="13"/>
      <c r="AA22" s="13"/>
      <c r="AB22" s="13"/>
      <c r="AC22" s="13" t="s">
        <v>81</v>
      </c>
      <c r="AD22" s="13"/>
      <c r="AE22" s="13"/>
      <c r="AF22" s="13"/>
      <c r="AG22" s="13"/>
      <c r="AH22" s="13"/>
      <c r="AI22" s="13"/>
      <c r="AJ22" s="13"/>
      <c r="AK22" s="177">
        <f>T39+T45+AD39+AD45+AN39+AX39+AN45+AX45</f>
        <v>0</v>
      </c>
      <c r="AL22" s="178" t="str">
        <f>IF(AK22&lt;&gt;AK21,"ERRORE POSIZIONAMENTO RAM","VERIFICA OK")</f>
        <v>VERIFICA OK</v>
      </c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41"/>
    </row>
    <row r="23" spans="1:50" ht="14.45" customHeight="1" x14ac:dyDescent="0.25">
      <c r="A23" s="48"/>
      <c r="B23" s="3"/>
      <c r="C23" s="4"/>
      <c r="D23" s="4"/>
      <c r="E23" s="4"/>
      <c r="F23" s="20"/>
      <c r="G23" s="20"/>
      <c r="H23" s="20"/>
      <c r="I23" s="49"/>
      <c r="K23" s="140"/>
      <c r="L23" s="13" t="s">
        <v>107</v>
      </c>
      <c r="M23" s="13"/>
      <c r="N23" s="13"/>
      <c r="O23" s="13"/>
      <c r="P23" s="13"/>
      <c r="Q23" s="13"/>
      <c r="R23" s="13"/>
      <c r="S23" s="13"/>
      <c r="T23" s="177">
        <f>H54+8</f>
        <v>8</v>
      </c>
      <c r="U23" s="13"/>
      <c r="V23" s="19"/>
      <c r="W23" s="19"/>
      <c r="X23" s="19"/>
      <c r="Y23" s="19"/>
      <c r="Z23" s="19"/>
      <c r="AA23" s="19"/>
      <c r="AB23" s="19"/>
      <c r="AC23" s="13" t="s">
        <v>79</v>
      </c>
      <c r="AD23" s="13"/>
      <c r="AE23" s="13"/>
      <c r="AF23" s="13"/>
      <c r="AG23" s="13"/>
      <c r="AH23" s="13"/>
      <c r="AI23" s="13"/>
      <c r="AJ23" s="13"/>
      <c r="AK23" s="177">
        <f>H51</f>
        <v>0</v>
      </c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1"/>
    </row>
    <row r="24" spans="1:50" ht="14.45" customHeight="1" x14ac:dyDescent="0.25">
      <c r="A24" s="50" t="s">
        <v>43</v>
      </c>
      <c r="B24" s="5"/>
      <c r="C24" s="21"/>
      <c r="D24" s="14" t="s">
        <v>39</v>
      </c>
      <c r="E24" s="21"/>
      <c r="F24" s="14" t="s">
        <v>40</v>
      </c>
      <c r="G24" s="21"/>
      <c r="H24" s="21"/>
      <c r="I24" s="47"/>
      <c r="K24" s="140"/>
      <c r="L24" s="13" t="s">
        <v>109</v>
      </c>
      <c r="M24" s="13"/>
      <c r="N24" s="13"/>
      <c r="O24" s="13"/>
      <c r="P24" s="13"/>
      <c r="Q24" s="13"/>
      <c r="R24" s="13"/>
      <c r="S24" s="13"/>
      <c r="T24" s="177">
        <f>L71+AC71+AM71+AW71</f>
        <v>8</v>
      </c>
      <c r="U24" s="178" t="str">
        <f>IF(T24&lt;&gt;T23,"ERRORE POSIZIONAMENTO HD","VERIFICA OK")</f>
        <v>VERIFICA OK</v>
      </c>
      <c r="V24" s="19"/>
      <c r="W24" s="19"/>
      <c r="X24" s="19"/>
      <c r="Y24" s="19"/>
      <c r="Z24" s="19"/>
      <c r="AA24" s="19"/>
      <c r="AB24" s="19"/>
      <c r="AC24" s="13" t="s">
        <v>82</v>
      </c>
      <c r="AD24" s="13"/>
      <c r="AE24" s="13"/>
      <c r="AF24" s="13"/>
      <c r="AG24" s="13"/>
      <c r="AH24" s="13"/>
      <c r="AI24" s="13"/>
      <c r="AJ24" s="13"/>
      <c r="AK24" s="177">
        <f>T40+T46+AD40+AD46+AN40+AX40+AN46+AX46</f>
        <v>0</v>
      </c>
      <c r="AL24" s="178" t="str">
        <f>IF(AK24&lt;&gt;AK23,"ERRORE POSIZIONAMENTO RAM","VERIFICA OK")</f>
        <v>VERIFICA OK</v>
      </c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1"/>
    </row>
    <row r="25" spans="1:50" ht="14.45" customHeight="1" x14ac:dyDescent="0.25">
      <c r="A25" s="51"/>
      <c r="B25" s="2"/>
      <c r="C25" s="2"/>
      <c r="D25" s="2"/>
      <c r="E25" s="2"/>
      <c r="F25" s="2"/>
      <c r="G25" s="2"/>
      <c r="H25" s="2"/>
      <c r="I25" s="52"/>
      <c r="K25" s="140"/>
      <c r="L25" s="13" t="s">
        <v>108</v>
      </c>
      <c r="M25" s="13"/>
      <c r="N25" s="13"/>
      <c r="O25" s="13"/>
      <c r="P25" s="13"/>
      <c r="Q25" s="13"/>
      <c r="R25" s="13"/>
      <c r="S25" s="13"/>
      <c r="T25" s="177">
        <f>H55</f>
        <v>0</v>
      </c>
      <c r="U25" s="13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1"/>
    </row>
    <row r="26" spans="1:50" ht="14.45" customHeight="1" x14ac:dyDescent="0.25">
      <c r="A26" s="50" t="s">
        <v>42</v>
      </c>
      <c r="B26" s="5"/>
      <c r="C26" s="21"/>
      <c r="D26" s="14" t="s">
        <v>39</v>
      </c>
      <c r="E26" s="21"/>
      <c r="F26" s="14" t="s">
        <v>40</v>
      </c>
      <c r="G26" s="21"/>
      <c r="H26" s="21"/>
      <c r="I26" s="47"/>
      <c r="K26" s="142"/>
      <c r="L26" s="151" t="s">
        <v>110</v>
      </c>
      <c r="M26" s="151"/>
      <c r="N26" s="151"/>
      <c r="O26" s="151"/>
      <c r="P26" s="151"/>
      <c r="Q26" s="151"/>
      <c r="R26" s="151"/>
      <c r="S26" s="151"/>
      <c r="T26" s="179">
        <f>L72+AC72+AM72+AW72</f>
        <v>0</v>
      </c>
      <c r="U26" s="180" t="str">
        <f>IF(T26&lt;&gt;T25,"ERRORE POSIZIONAMENTO HD","VERIFICA OK")</f>
        <v>VERIFICA OK</v>
      </c>
      <c r="V26" s="151"/>
      <c r="W26" s="151"/>
      <c r="X26" s="151"/>
      <c r="Y26" s="151"/>
      <c r="Z26" s="151"/>
      <c r="AA26" s="151"/>
      <c r="AB26" s="151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43"/>
    </row>
    <row r="27" spans="1:50" ht="14.45" customHeight="1" x14ac:dyDescent="0.25">
      <c r="A27" s="51"/>
      <c r="B27" s="2"/>
      <c r="C27" s="2"/>
      <c r="D27" s="2"/>
      <c r="E27" s="2"/>
      <c r="F27" s="2"/>
      <c r="G27" s="2"/>
      <c r="H27" s="2"/>
      <c r="I27" s="52"/>
      <c r="AT27" s="54"/>
      <c r="AU27" s="54"/>
      <c r="AV27" s="54"/>
      <c r="AW27" s="54"/>
    </row>
    <row r="28" spans="1:50" ht="14.45" customHeight="1" thickBot="1" x14ac:dyDescent="0.3">
      <c r="A28" s="80"/>
      <c r="B28" s="121"/>
      <c r="C28" s="122" t="s">
        <v>129</v>
      </c>
      <c r="D28" s="19"/>
      <c r="E28" s="120">
        <v>1</v>
      </c>
      <c r="F28" s="81"/>
      <c r="G28" s="19"/>
      <c r="H28" s="19"/>
      <c r="I28" s="65"/>
      <c r="Y28" s="119" t="s">
        <v>138</v>
      </c>
    </row>
    <row r="29" spans="1:50" ht="14.45" customHeight="1" x14ac:dyDescent="0.25">
      <c r="A29" s="163"/>
      <c r="B29" s="148"/>
      <c r="C29" s="86"/>
      <c r="D29" s="86"/>
      <c r="E29" s="86"/>
      <c r="F29" s="148"/>
      <c r="G29" s="86"/>
      <c r="H29" s="86"/>
      <c r="I29" s="87"/>
      <c r="K29" s="31"/>
      <c r="L29" s="124" t="s">
        <v>8</v>
      </c>
      <c r="M29" s="125"/>
      <c r="N29" s="125"/>
      <c r="O29" s="125"/>
      <c r="P29" s="125"/>
      <c r="Q29" s="125"/>
      <c r="R29" s="181"/>
      <c r="S29" s="184">
        <f>IF(OR(R31=1,R49=1),1,0)</f>
        <v>1</v>
      </c>
      <c r="T29" s="31"/>
      <c r="V29" s="124" t="s">
        <v>11</v>
      </c>
      <c r="W29" s="125"/>
      <c r="X29" s="125"/>
      <c r="Y29" s="125"/>
      <c r="Z29" s="125"/>
      <c r="AA29" s="125"/>
      <c r="AB29" s="181"/>
      <c r="AC29" s="184">
        <f>IF(OR(AB31=1,AB49=1),1,0)</f>
        <v>1</v>
      </c>
      <c r="AD29" s="31"/>
      <c r="AF29" s="124" t="s">
        <v>10</v>
      </c>
      <c r="AG29" s="125"/>
      <c r="AH29" s="125"/>
      <c r="AI29" s="125"/>
      <c r="AJ29" s="125"/>
      <c r="AK29" s="125"/>
      <c r="AL29" s="181"/>
      <c r="AM29" s="184">
        <f>IF(OR(AL31=1,AL49=1),1,0)</f>
        <v>1</v>
      </c>
      <c r="AN29" s="31"/>
      <c r="AP29" s="124" t="s">
        <v>9</v>
      </c>
      <c r="AQ29" s="125"/>
      <c r="AR29" s="125"/>
      <c r="AS29" s="125"/>
      <c r="AT29" s="125"/>
      <c r="AU29" s="125"/>
      <c r="AV29" s="181"/>
      <c r="AW29" s="184">
        <f>IF(OR(AV31=1,AV49=1),1,0)</f>
        <v>1</v>
      </c>
      <c r="AX29" s="31"/>
    </row>
    <row r="30" spans="1:50" ht="14.45" customHeight="1" x14ac:dyDescent="0.25">
      <c r="A30" s="51"/>
      <c r="B30" s="2"/>
      <c r="C30" s="22"/>
      <c r="D30" s="22"/>
      <c r="E30" s="22"/>
      <c r="F30" s="2"/>
      <c r="G30" s="6" t="s">
        <v>33</v>
      </c>
      <c r="H30" s="2"/>
      <c r="I30" s="40" t="s">
        <v>34</v>
      </c>
      <c r="K30" s="31"/>
      <c r="L30" s="84"/>
      <c r="M30" s="77" t="b">
        <v>1</v>
      </c>
      <c r="N30" s="57"/>
      <c r="O30" s="35" t="s">
        <v>70</v>
      </c>
      <c r="P30" s="32"/>
      <c r="Q30" s="32"/>
      <c r="R30" s="182"/>
      <c r="S30" s="183"/>
      <c r="T30" s="31"/>
      <c r="U30" s="31"/>
      <c r="V30" s="84"/>
      <c r="W30" s="77" t="b">
        <v>1</v>
      </c>
      <c r="X30" s="57"/>
      <c r="Y30" s="35" t="s">
        <v>69</v>
      </c>
      <c r="Z30" s="32"/>
      <c r="AA30" s="32"/>
      <c r="AB30" s="182"/>
      <c r="AC30" s="183"/>
      <c r="AD30" s="31"/>
      <c r="AE30" s="31"/>
      <c r="AF30" s="84"/>
      <c r="AG30" s="77" t="b">
        <v>1</v>
      </c>
      <c r="AH30" s="57"/>
      <c r="AI30" s="35" t="s">
        <v>73</v>
      </c>
      <c r="AJ30" s="32"/>
      <c r="AK30" s="32"/>
      <c r="AL30" s="182"/>
      <c r="AM30" s="183"/>
      <c r="AN30" s="31"/>
      <c r="AP30" s="84"/>
      <c r="AQ30" s="77" t="b">
        <v>1</v>
      </c>
      <c r="AR30" s="57"/>
      <c r="AS30" s="35" t="s">
        <v>76</v>
      </c>
      <c r="AT30" s="32"/>
      <c r="AU30" s="32"/>
      <c r="AV30" s="182"/>
      <c r="AW30" s="183"/>
      <c r="AX30" s="31"/>
    </row>
    <row r="31" spans="1:50" ht="14.45" customHeight="1" x14ac:dyDescent="0.25">
      <c r="A31" s="39" t="s">
        <v>158</v>
      </c>
      <c r="B31" s="23" t="s">
        <v>32</v>
      </c>
      <c r="C31" s="22" t="s">
        <v>41</v>
      </c>
      <c r="D31" s="22"/>
      <c r="E31" s="22"/>
      <c r="F31" s="24"/>
      <c r="G31" s="6" t="s">
        <v>36</v>
      </c>
      <c r="H31" s="25" t="s">
        <v>0</v>
      </c>
      <c r="I31" s="40" t="s">
        <v>35</v>
      </c>
      <c r="K31" s="31"/>
      <c r="L31" s="84"/>
      <c r="M31" s="31"/>
      <c r="N31" s="35" t="str">
        <f>IF(R31&gt;0,"CPU","")</f>
        <v>CPU</v>
      </c>
      <c r="O31" s="32"/>
      <c r="P31" s="32"/>
      <c r="Q31" s="32"/>
      <c r="R31" s="182">
        <f>COUNTIF(M30,"VERO")</f>
        <v>1</v>
      </c>
      <c r="S31" s="183"/>
      <c r="T31" s="31"/>
      <c r="U31" s="31"/>
      <c r="V31" s="84"/>
      <c r="W31" s="31"/>
      <c r="X31" s="35" t="str">
        <f>IF(AB31&gt;0,"CPU","")</f>
        <v>CPU</v>
      </c>
      <c r="Y31" s="32"/>
      <c r="Z31" s="32"/>
      <c r="AA31" s="32"/>
      <c r="AB31" s="182">
        <f>COUNTIF(W30,"VERO")</f>
        <v>1</v>
      </c>
      <c r="AC31" s="183"/>
      <c r="AD31" s="31"/>
      <c r="AE31" s="31"/>
      <c r="AF31" s="84"/>
      <c r="AG31" s="31"/>
      <c r="AH31" s="35" t="str">
        <f>IF(AL31&gt;0,"CPU","")</f>
        <v>CPU</v>
      </c>
      <c r="AI31" s="32"/>
      <c r="AJ31" s="32"/>
      <c r="AK31" s="32"/>
      <c r="AL31" s="182">
        <f>COUNTIF(AG30,"VERO")</f>
        <v>1</v>
      </c>
      <c r="AM31" s="183"/>
      <c r="AN31" s="31"/>
      <c r="AP31" s="84"/>
      <c r="AQ31" s="31"/>
      <c r="AR31" s="35" t="str">
        <f>IF(AV31&gt;0,"CPU","")</f>
        <v>CPU</v>
      </c>
      <c r="AS31" s="32"/>
      <c r="AT31" s="32"/>
      <c r="AU31" s="32"/>
      <c r="AV31" s="182">
        <f>COUNTIF(AQ30,"VERO")</f>
        <v>1</v>
      </c>
      <c r="AW31" s="183"/>
      <c r="AX31" s="31"/>
    </row>
    <row r="32" spans="1:50" ht="14.45" customHeight="1" x14ac:dyDescent="0.25">
      <c r="A32" s="216" t="s">
        <v>185</v>
      </c>
      <c r="B32" s="26" t="s">
        <v>44</v>
      </c>
      <c r="C32" s="13" t="s">
        <v>205</v>
      </c>
      <c r="D32" s="27"/>
      <c r="E32" s="27"/>
      <c r="F32" s="7"/>
      <c r="G32" s="8">
        <v>10721.99</v>
      </c>
      <c r="H32" s="9">
        <v>1</v>
      </c>
      <c r="I32" s="42">
        <f>H32*G32</f>
        <v>10721.99</v>
      </c>
      <c r="K32" s="31"/>
      <c r="L32" s="84"/>
      <c r="M32" s="31"/>
      <c r="N32" s="35" t="str">
        <f>IF(R31&gt;0,"INSTALLATA","")</f>
        <v>INSTALLATA</v>
      </c>
      <c r="O32" s="32"/>
      <c r="P32" s="32"/>
      <c r="Q32" s="32"/>
      <c r="R32" s="100"/>
      <c r="S32" s="83"/>
      <c r="T32" s="31"/>
      <c r="U32" s="31"/>
      <c r="V32" s="84"/>
      <c r="W32" s="31"/>
      <c r="X32" s="35" t="str">
        <f>IF(AB31&gt;0,"INSTALLATA","")</f>
        <v>INSTALLATA</v>
      </c>
      <c r="Y32" s="32"/>
      <c r="Z32" s="32"/>
      <c r="AA32" s="32"/>
      <c r="AB32" s="100"/>
      <c r="AC32" s="83"/>
      <c r="AD32" s="31"/>
      <c r="AE32" s="31"/>
      <c r="AF32" s="84"/>
      <c r="AG32" s="31"/>
      <c r="AH32" s="35" t="str">
        <f>IF(AL31&gt;0,"INSTALLATA","")</f>
        <v>INSTALLATA</v>
      </c>
      <c r="AI32" s="32"/>
      <c r="AJ32" s="32"/>
      <c r="AK32" s="32"/>
      <c r="AL32" s="100"/>
      <c r="AM32" s="83"/>
      <c r="AN32" s="31"/>
      <c r="AP32" s="84"/>
      <c r="AQ32" s="31"/>
      <c r="AR32" s="35" t="str">
        <f>IF(AV31&gt;0,"INSTALLATA","")</f>
        <v>INSTALLATA</v>
      </c>
      <c r="AS32" s="32"/>
      <c r="AT32" s="32"/>
      <c r="AU32" s="32"/>
      <c r="AV32" s="100"/>
      <c r="AW32" s="83"/>
      <c r="AX32" s="31"/>
    </row>
    <row r="33" spans="1:50" ht="14.45" customHeight="1" x14ac:dyDescent="0.25">
      <c r="A33" s="45"/>
      <c r="B33" s="27"/>
      <c r="C33" s="13" t="s">
        <v>206</v>
      </c>
      <c r="D33" s="19"/>
      <c r="E33" s="19"/>
      <c r="F33" s="81"/>
      <c r="G33" s="19"/>
      <c r="H33" s="19"/>
      <c r="I33" s="65"/>
      <c r="K33" s="19"/>
      <c r="L33" s="64"/>
      <c r="M33" s="31"/>
      <c r="N33" s="78" t="str">
        <f>IF(AND(R31&gt;0,T37&lt;1),"CPU SENZA RAM","")</f>
        <v/>
      </c>
      <c r="O33" s="32"/>
      <c r="P33" s="32"/>
      <c r="Q33" s="32"/>
      <c r="R33" s="100"/>
      <c r="S33" s="65"/>
      <c r="T33" s="19"/>
      <c r="U33" s="31"/>
      <c r="V33" s="84"/>
      <c r="W33" s="31"/>
      <c r="X33" s="78" t="str">
        <f>IF(AND(AB31&gt;0,AD37&lt;1),"CPU SENZA RAM","")</f>
        <v/>
      </c>
      <c r="Y33" s="32"/>
      <c r="Z33" s="32"/>
      <c r="AA33" s="32"/>
      <c r="AB33" s="100"/>
      <c r="AC33" s="83"/>
      <c r="AD33" s="31"/>
      <c r="AE33" s="31"/>
      <c r="AF33" s="84"/>
      <c r="AG33" s="31"/>
      <c r="AH33" s="78" t="str">
        <f>IF(AND(AL31&gt;0,AN37&lt;1),"CPU SENZA RAM","")</f>
        <v/>
      </c>
      <c r="AI33" s="32"/>
      <c r="AJ33" s="32"/>
      <c r="AK33" s="32"/>
      <c r="AL33" s="100"/>
      <c r="AM33" s="83"/>
      <c r="AN33" s="31"/>
      <c r="AP33" s="84"/>
      <c r="AQ33" s="31"/>
      <c r="AR33" s="78" t="str">
        <f>IF(AND(AV31&gt;0,AX37&lt;1),"CPU SENZA RAM","")</f>
        <v/>
      </c>
      <c r="AS33" s="32"/>
      <c r="AT33" s="32"/>
      <c r="AU33" s="32"/>
      <c r="AV33" s="100"/>
      <c r="AW33" s="83"/>
      <c r="AX33" s="31"/>
    </row>
    <row r="34" spans="1:50" ht="14.45" customHeight="1" x14ac:dyDescent="0.25">
      <c r="A34" s="45"/>
      <c r="B34" s="27"/>
      <c r="C34" s="13" t="s">
        <v>186</v>
      </c>
      <c r="D34" s="27"/>
      <c r="E34" s="27"/>
      <c r="F34" s="27"/>
      <c r="G34" s="13"/>
      <c r="H34" s="13"/>
      <c r="I34" s="44"/>
      <c r="L34" s="64"/>
      <c r="M34" s="31"/>
      <c r="N34" s="57" t="str">
        <f>IF(AND(R31&lt;1,T38&gt;0),"RAM SENZA CPU","")</f>
        <v/>
      </c>
      <c r="O34" s="32"/>
      <c r="P34" s="32"/>
      <c r="Q34" s="32"/>
      <c r="R34" s="100"/>
      <c r="S34" s="65"/>
      <c r="T34" s="53"/>
      <c r="U34" s="31"/>
      <c r="V34" s="84"/>
      <c r="W34" s="31"/>
      <c r="X34" s="57" t="str">
        <f>IF(AND(AB31&lt;1,AD38&gt;0),"RAM SENZA CPU","")</f>
        <v/>
      </c>
      <c r="Y34" s="32"/>
      <c r="Z34" s="32"/>
      <c r="AA34" s="32"/>
      <c r="AB34" s="100"/>
      <c r="AC34" s="83"/>
      <c r="AD34" s="31"/>
      <c r="AE34" s="31"/>
      <c r="AF34" s="84"/>
      <c r="AG34" s="31"/>
      <c r="AH34" s="57" t="str">
        <f>IF(AND(AL31&lt;1,AN38&gt;0),"RAM SENZA CPU","")</f>
        <v/>
      </c>
      <c r="AI34" s="32"/>
      <c r="AJ34" s="32"/>
      <c r="AK34" s="32"/>
      <c r="AL34" s="100"/>
      <c r="AM34" s="83"/>
      <c r="AN34" s="31"/>
      <c r="AP34" s="84"/>
      <c r="AQ34" s="31"/>
      <c r="AR34" s="79" t="str">
        <f>IF(AND(AV31&lt;1,AX37&gt;0),"RAM SENZA CPU","")</f>
        <v/>
      </c>
      <c r="AS34" s="32"/>
      <c r="AT34" s="32"/>
      <c r="AU34" s="32"/>
      <c r="AV34" s="100"/>
      <c r="AW34" s="83"/>
      <c r="AX34" s="31"/>
    </row>
    <row r="35" spans="1:50" ht="14.45" customHeight="1" x14ac:dyDescent="0.25">
      <c r="A35" s="43"/>
      <c r="B35" s="28"/>
      <c r="C35" s="13" t="s">
        <v>6</v>
      </c>
      <c r="D35" s="27"/>
      <c r="E35" s="27"/>
      <c r="F35" s="27"/>
      <c r="G35" s="13"/>
      <c r="H35" s="13"/>
      <c r="I35" s="44"/>
      <c r="K35" s="53"/>
      <c r="L35" s="185">
        <f t="shared" ref="L35:S35" si="0">COUNTIF(L38:L40,"VERO")</f>
        <v>1</v>
      </c>
      <c r="M35" s="182">
        <f t="shared" si="0"/>
        <v>1</v>
      </c>
      <c r="N35" s="182">
        <f t="shared" si="0"/>
        <v>0</v>
      </c>
      <c r="O35" s="182">
        <f t="shared" si="0"/>
        <v>0</v>
      </c>
      <c r="P35" s="182">
        <f t="shared" si="0"/>
        <v>0</v>
      </c>
      <c r="Q35" s="182">
        <f t="shared" si="0"/>
        <v>0</v>
      </c>
      <c r="R35" s="182">
        <f t="shared" si="0"/>
        <v>0</v>
      </c>
      <c r="S35" s="186">
        <f t="shared" si="0"/>
        <v>0</v>
      </c>
      <c r="T35" s="187"/>
      <c r="U35" s="187"/>
      <c r="V35" s="185">
        <f t="shared" ref="V35:AC35" si="1">COUNTIF(V38:V40,"VERO")</f>
        <v>1</v>
      </c>
      <c r="W35" s="182">
        <f t="shared" si="1"/>
        <v>1</v>
      </c>
      <c r="X35" s="182">
        <f t="shared" si="1"/>
        <v>0</v>
      </c>
      <c r="Y35" s="182">
        <f t="shared" si="1"/>
        <v>0</v>
      </c>
      <c r="Z35" s="182">
        <f t="shared" si="1"/>
        <v>0</v>
      </c>
      <c r="AA35" s="182">
        <f t="shared" si="1"/>
        <v>0</v>
      </c>
      <c r="AB35" s="182">
        <f t="shared" si="1"/>
        <v>0</v>
      </c>
      <c r="AC35" s="186">
        <f t="shared" si="1"/>
        <v>0</v>
      </c>
      <c r="AD35" s="187"/>
      <c r="AE35" s="187"/>
      <c r="AF35" s="185">
        <f t="shared" ref="AF35:AM35" si="2">COUNTIF(AF38:AF40,"VERO")</f>
        <v>1</v>
      </c>
      <c r="AG35" s="182">
        <f t="shared" si="2"/>
        <v>1</v>
      </c>
      <c r="AH35" s="182">
        <f t="shared" si="2"/>
        <v>0</v>
      </c>
      <c r="AI35" s="182">
        <f t="shared" si="2"/>
        <v>0</v>
      </c>
      <c r="AJ35" s="182">
        <f t="shared" si="2"/>
        <v>0</v>
      </c>
      <c r="AK35" s="182">
        <f t="shared" si="2"/>
        <v>0</v>
      </c>
      <c r="AL35" s="182">
        <f t="shared" si="2"/>
        <v>0</v>
      </c>
      <c r="AM35" s="186">
        <f t="shared" si="2"/>
        <v>0</v>
      </c>
      <c r="AN35" s="187"/>
      <c r="AO35" s="187"/>
      <c r="AP35" s="185">
        <f t="shared" ref="AP35:AW35" si="3">COUNTIF(AP38:AP40,"VERO")</f>
        <v>1</v>
      </c>
      <c r="AQ35" s="182">
        <f t="shared" si="3"/>
        <v>1</v>
      </c>
      <c r="AR35" s="182">
        <f t="shared" si="3"/>
        <v>0</v>
      </c>
      <c r="AS35" s="182">
        <f t="shared" si="3"/>
        <v>0</v>
      </c>
      <c r="AT35" s="182">
        <f t="shared" si="3"/>
        <v>0</v>
      </c>
      <c r="AU35" s="182">
        <f t="shared" si="3"/>
        <v>0</v>
      </c>
      <c r="AV35" s="182">
        <f t="shared" si="3"/>
        <v>0</v>
      </c>
      <c r="AW35" s="186">
        <f t="shared" si="3"/>
        <v>0</v>
      </c>
      <c r="AX35" s="53"/>
    </row>
    <row r="36" spans="1:50" ht="14.45" customHeight="1" x14ac:dyDescent="0.25">
      <c r="A36" s="45"/>
      <c r="B36" s="27"/>
      <c r="C36" s="29" t="s">
        <v>187</v>
      </c>
      <c r="D36" s="30"/>
      <c r="E36" s="30"/>
      <c r="F36" s="28"/>
      <c r="G36" s="13"/>
      <c r="H36" s="13"/>
      <c r="I36" s="44"/>
      <c r="L36" s="85"/>
      <c r="M36" s="95" t="s">
        <v>68</v>
      </c>
      <c r="N36" s="86"/>
      <c r="O36" s="86"/>
      <c r="P36" s="86"/>
      <c r="Q36" s="86"/>
      <c r="R36" s="86"/>
      <c r="S36" s="87"/>
      <c r="T36" s="53"/>
      <c r="V36" s="85"/>
      <c r="W36" s="95" t="s">
        <v>68</v>
      </c>
      <c r="X36" s="86"/>
      <c r="Y36" s="86"/>
      <c r="Z36" s="86"/>
      <c r="AA36" s="86"/>
      <c r="AB36" s="86"/>
      <c r="AC36" s="87"/>
      <c r="AD36" s="187"/>
      <c r="AF36" s="85"/>
      <c r="AG36" s="95" t="s">
        <v>68</v>
      </c>
      <c r="AH36" s="86"/>
      <c r="AI36" s="86"/>
      <c r="AJ36" s="86"/>
      <c r="AK36" s="86"/>
      <c r="AL36" s="86"/>
      <c r="AM36" s="87"/>
      <c r="AN36" s="187"/>
      <c r="AP36" s="85"/>
      <c r="AQ36" s="95" t="s">
        <v>68</v>
      </c>
      <c r="AR36" s="86"/>
      <c r="AS36" s="86"/>
      <c r="AT36" s="86"/>
      <c r="AU36" s="86"/>
      <c r="AV36" s="86"/>
      <c r="AW36" s="87"/>
      <c r="AX36" s="53"/>
    </row>
    <row r="37" spans="1:50" ht="14.45" customHeight="1" x14ac:dyDescent="0.25">
      <c r="A37" s="43"/>
      <c r="B37" s="28"/>
      <c r="C37" s="13" t="s">
        <v>188</v>
      </c>
      <c r="D37" s="27"/>
      <c r="E37" s="27"/>
      <c r="F37" s="27"/>
      <c r="G37" s="13"/>
      <c r="H37" s="13"/>
      <c r="I37" s="44"/>
      <c r="L37" s="129" t="s">
        <v>85</v>
      </c>
      <c r="M37" s="17" t="s">
        <v>86</v>
      </c>
      <c r="N37" s="17" t="s">
        <v>87</v>
      </c>
      <c r="O37" s="17" t="s">
        <v>88</v>
      </c>
      <c r="P37" s="17" t="s">
        <v>89</v>
      </c>
      <c r="Q37" s="17" t="s">
        <v>90</v>
      </c>
      <c r="R37" s="17" t="s">
        <v>91</v>
      </c>
      <c r="S37" s="130" t="s">
        <v>92</v>
      </c>
      <c r="T37" s="191">
        <f>SUM(T38:T40)</f>
        <v>2</v>
      </c>
      <c r="V37" s="129" t="s">
        <v>85</v>
      </c>
      <c r="W37" s="17" t="s">
        <v>86</v>
      </c>
      <c r="X37" s="17" t="s">
        <v>87</v>
      </c>
      <c r="Y37" s="17" t="s">
        <v>88</v>
      </c>
      <c r="Z37" s="17" t="s">
        <v>89</v>
      </c>
      <c r="AA37" s="17" t="s">
        <v>90</v>
      </c>
      <c r="AB37" s="17" t="s">
        <v>91</v>
      </c>
      <c r="AC37" s="130" t="s">
        <v>92</v>
      </c>
      <c r="AD37" s="191">
        <f>SUM(AD38:AD40)</f>
        <v>2</v>
      </c>
      <c r="AF37" s="129" t="s">
        <v>85</v>
      </c>
      <c r="AG37" s="17" t="s">
        <v>86</v>
      </c>
      <c r="AH37" s="17" t="s">
        <v>87</v>
      </c>
      <c r="AI37" s="17" t="s">
        <v>88</v>
      </c>
      <c r="AJ37" s="17" t="s">
        <v>89</v>
      </c>
      <c r="AK37" s="17" t="s">
        <v>90</v>
      </c>
      <c r="AL37" s="17" t="s">
        <v>91</v>
      </c>
      <c r="AM37" s="130" t="s">
        <v>92</v>
      </c>
      <c r="AN37" s="191">
        <f>SUM(AN38:AN40)</f>
        <v>2</v>
      </c>
      <c r="AP37" s="129" t="s">
        <v>85</v>
      </c>
      <c r="AQ37" s="17" t="s">
        <v>86</v>
      </c>
      <c r="AR37" s="17" t="s">
        <v>87</v>
      </c>
      <c r="AS37" s="17" t="s">
        <v>88</v>
      </c>
      <c r="AT37" s="17" t="s">
        <v>89</v>
      </c>
      <c r="AU37" s="17" t="s">
        <v>90</v>
      </c>
      <c r="AV37" s="17" t="s">
        <v>91</v>
      </c>
      <c r="AW37" s="130" t="s">
        <v>92</v>
      </c>
      <c r="AX37" s="191">
        <f>SUM(AX38:AX40)</f>
        <v>2</v>
      </c>
    </row>
    <row r="38" spans="1:50" ht="14.45" customHeight="1" x14ac:dyDescent="0.25">
      <c r="A38" s="43"/>
      <c r="B38" s="28"/>
      <c r="C38" s="13" t="s">
        <v>189</v>
      </c>
      <c r="D38" s="13"/>
      <c r="E38" s="13"/>
      <c r="F38" s="28"/>
      <c r="G38" s="13"/>
      <c r="H38" s="13"/>
      <c r="I38" s="44"/>
      <c r="K38" s="96" t="s">
        <v>65</v>
      </c>
      <c r="L38" s="131" t="b">
        <v>1</v>
      </c>
      <c r="M38" s="15" t="b">
        <v>1</v>
      </c>
      <c r="N38" s="15" t="b">
        <v>0</v>
      </c>
      <c r="O38" s="15" t="b">
        <v>0</v>
      </c>
      <c r="P38" s="15" t="b">
        <v>0</v>
      </c>
      <c r="Q38" s="15" t="b">
        <v>0</v>
      </c>
      <c r="R38" s="15" t="b">
        <v>0</v>
      </c>
      <c r="S38" s="132" t="b">
        <v>0</v>
      </c>
      <c r="T38" s="191">
        <f>COUNTIF(L38:S38,"VERO")</f>
        <v>2</v>
      </c>
      <c r="U38" s="96" t="s">
        <v>65</v>
      </c>
      <c r="V38" s="131" t="b">
        <v>1</v>
      </c>
      <c r="W38" s="15" t="b">
        <v>1</v>
      </c>
      <c r="X38" s="15" t="b">
        <v>0</v>
      </c>
      <c r="Y38" s="15" t="b">
        <v>0</v>
      </c>
      <c r="Z38" s="15" t="b">
        <v>0</v>
      </c>
      <c r="AA38" s="15" t="b">
        <v>0</v>
      </c>
      <c r="AB38" s="15" t="b">
        <v>0</v>
      </c>
      <c r="AC38" s="132" t="b">
        <v>0</v>
      </c>
      <c r="AD38" s="191">
        <f>COUNTIF(V38:AC38,"VERO")</f>
        <v>2</v>
      </c>
      <c r="AE38" s="96" t="s">
        <v>65</v>
      </c>
      <c r="AF38" s="131" t="b">
        <v>1</v>
      </c>
      <c r="AG38" s="15" t="b">
        <v>1</v>
      </c>
      <c r="AH38" s="15" t="b">
        <v>0</v>
      </c>
      <c r="AI38" s="15" t="b">
        <v>0</v>
      </c>
      <c r="AJ38" s="15" t="b">
        <v>0</v>
      </c>
      <c r="AK38" s="15" t="b">
        <v>0</v>
      </c>
      <c r="AL38" s="15" t="b">
        <v>0</v>
      </c>
      <c r="AM38" s="132" t="b">
        <v>0</v>
      </c>
      <c r="AN38" s="191">
        <f>COUNTIF(AF38:AM38,"VERO")</f>
        <v>2</v>
      </c>
      <c r="AO38" s="96" t="s">
        <v>65</v>
      </c>
      <c r="AP38" s="131" t="b">
        <v>1</v>
      </c>
      <c r="AQ38" s="15" t="b">
        <v>1</v>
      </c>
      <c r="AR38" s="15" t="b">
        <v>0</v>
      </c>
      <c r="AS38" s="15" t="b">
        <v>0</v>
      </c>
      <c r="AT38" s="15" t="b">
        <v>0</v>
      </c>
      <c r="AU38" s="15" t="b">
        <v>0</v>
      </c>
      <c r="AV38" s="15" t="b">
        <v>0</v>
      </c>
      <c r="AW38" s="132" t="b">
        <v>0</v>
      </c>
      <c r="AX38" s="191">
        <f>COUNTIF(AP38:AW38,"VERO")</f>
        <v>2</v>
      </c>
    </row>
    <row r="39" spans="1:50" ht="14.45" customHeight="1" x14ac:dyDescent="0.25">
      <c r="A39" s="43"/>
      <c r="B39" s="28"/>
      <c r="C39" s="13" t="s">
        <v>7</v>
      </c>
      <c r="D39" s="13"/>
      <c r="E39" s="13"/>
      <c r="F39" s="28"/>
      <c r="G39" s="13"/>
      <c r="H39" s="13"/>
      <c r="I39" s="44"/>
      <c r="K39" s="96" t="s">
        <v>66</v>
      </c>
      <c r="L39" s="131" t="b">
        <v>0</v>
      </c>
      <c r="M39" s="15" t="b">
        <v>0</v>
      </c>
      <c r="N39" s="15" t="b">
        <v>0</v>
      </c>
      <c r="O39" s="15" t="b">
        <v>0</v>
      </c>
      <c r="P39" s="15" t="b">
        <v>0</v>
      </c>
      <c r="Q39" s="15" t="b">
        <v>0</v>
      </c>
      <c r="R39" s="15" t="b">
        <v>0</v>
      </c>
      <c r="S39" s="132" t="b">
        <v>0</v>
      </c>
      <c r="T39" s="191">
        <f>COUNTIF(L39:S39,"VERO")</f>
        <v>0</v>
      </c>
      <c r="U39" s="96" t="s">
        <v>66</v>
      </c>
      <c r="V39" s="131" t="b">
        <v>0</v>
      </c>
      <c r="W39" s="15" t="b">
        <v>0</v>
      </c>
      <c r="X39" s="15" t="b">
        <v>0</v>
      </c>
      <c r="Y39" s="15" t="b">
        <v>0</v>
      </c>
      <c r="Z39" s="15" t="b">
        <v>0</v>
      </c>
      <c r="AA39" s="15" t="b">
        <v>0</v>
      </c>
      <c r="AB39" s="15" t="b">
        <v>0</v>
      </c>
      <c r="AC39" s="132" t="b">
        <v>0</v>
      </c>
      <c r="AD39" s="191">
        <f>COUNTIF(V39:AC39,"VERO")</f>
        <v>0</v>
      </c>
      <c r="AE39" s="96" t="s">
        <v>66</v>
      </c>
      <c r="AF39" s="131" t="b">
        <v>0</v>
      </c>
      <c r="AG39" s="15" t="b">
        <v>0</v>
      </c>
      <c r="AH39" s="15" t="b">
        <v>0</v>
      </c>
      <c r="AI39" s="15" t="b">
        <v>0</v>
      </c>
      <c r="AJ39" s="15" t="b">
        <v>0</v>
      </c>
      <c r="AK39" s="15" t="b">
        <v>0</v>
      </c>
      <c r="AL39" s="15" t="b">
        <v>0</v>
      </c>
      <c r="AM39" s="132" t="b">
        <v>0</v>
      </c>
      <c r="AN39" s="191">
        <f>COUNTIF(AF39:AM39,"VERO")</f>
        <v>0</v>
      </c>
      <c r="AO39" s="96" t="s">
        <v>66</v>
      </c>
      <c r="AP39" s="131" t="b">
        <v>0</v>
      </c>
      <c r="AQ39" s="15" t="b">
        <v>0</v>
      </c>
      <c r="AR39" s="15" t="b">
        <v>0</v>
      </c>
      <c r="AS39" s="15" t="b">
        <v>0</v>
      </c>
      <c r="AT39" s="15" t="b">
        <v>0</v>
      </c>
      <c r="AU39" s="15" t="b">
        <v>0</v>
      </c>
      <c r="AV39" s="15" t="b">
        <v>0</v>
      </c>
      <c r="AW39" s="132" t="b">
        <v>0</v>
      </c>
      <c r="AX39" s="191">
        <f>COUNTIF(AP39:AW39,"VERO")</f>
        <v>0</v>
      </c>
    </row>
    <row r="40" spans="1:50" ht="14.45" customHeight="1" x14ac:dyDescent="0.25">
      <c r="A40" s="43"/>
      <c r="B40" s="28"/>
      <c r="C40" s="13" t="s">
        <v>4</v>
      </c>
      <c r="D40" s="27"/>
      <c r="E40" s="27"/>
      <c r="F40" s="28"/>
      <c r="G40" s="13"/>
      <c r="H40" s="13"/>
      <c r="I40" s="44"/>
      <c r="J40" s="19"/>
      <c r="K40" s="96" t="s">
        <v>67</v>
      </c>
      <c r="L40" s="133" t="b">
        <v>0</v>
      </c>
      <c r="M40" s="16" t="b">
        <v>0</v>
      </c>
      <c r="N40" s="16" t="b">
        <v>0</v>
      </c>
      <c r="O40" s="16" t="b">
        <v>0</v>
      </c>
      <c r="P40" s="16" t="b">
        <v>0</v>
      </c>
      <c r="Q40" s="16" t="b">
        <v>0</v>
      </c>
      <c r="R40" s="16" t="b">
        <v>0</v>
      </c>
      <c r="S40" s="134" t="b">
        <v>0</v>
      </c>
      <c r="T40" s="191">
        <f>COUNTIF(L40:S40,"VERO")</f>
        <v>0</v>
      </c>
      <c r="U40" s="96" t="s">
        <v>67</v>
      </c>
      <c r="V40" s="133" t="b">
        <v>0</v>
      </c>
      <c r="W40" s="16" t="b">
        <v>0</v>
      </c>
      <c r="X40" s="16" t="b">
        <v>0</v>
      </c>
      <c r="Y40" s="16" t="b">
        <v>0</v>
      </c>
      <c r="Z40" s="16" t="b">
        <v>0</v>
      </c>
      <c r="AA40" s="16" t="b">
        <v>0</v>
      </c>
      <c r="AB40" s="16" t="b">
        <v>0</v>
      </c>
      <c r="AC40" s="134" t="b">
        <v>0</v>
      </c>
      <c r="AD40" s="191">
        <f>COUNTIF(V40:AC40,"VERO")</f>
        <v>0</v>
      </c>
      <c r="AE40" s="96" t="s">
        <v>67</v>
      </c>
      <c r="AF40" s="133" t="b">
        <v>0</v>
      </c>
      <c r="AG40" s="16" t="b">
        <v>0</v>
      </c>
      <c r="AH40" s="16" t="b">
        <v>0</v>
      </c>
      <c r="AI40" s="16" t="b">
        <v>0</v>
      </c>
      <c r="AJ40" s="16" t="b">
        <v>0</v>
      </c>
      <c r="AK40" s="16" t="b">
        <v>0</v>
      </c>
      <c r="AL40" s="16" t="b">
        <v>0</v>
      </c>
      <c r="AM40" s="134" t="b">
        <v>0</v>
      </c>
      <c r="AN40" s="191">
        <f>COUNTIF(AF40:AM40,"VERO")</f>
        <v>0</v>
      </c>
      <c r="AO40" s="96" t="s">
        <v>67</v>
      </c>
      <c r="AP40" s="133" t="b">
        <v>0</v>
      </c>
      <c r="AQ40" s="16" t="b">
        <v>0</v>
      </c>
      <c r="AR40" s="16" t="b">
        <v>0</v>
      </c>
      <c r="AS40" s="16" t="b">
        <v>0</v>
      </c>
      <c r="AT40" s="16" t="b">
        <v>0</v>
      </c>
      <c r="AU40" s="16" t="b">
        <v>0</v>
      </c>
      <c r="AV40" s="16" t="b">
        <v>0</v>
      </c>
      <c r="AW40" s="134" t="b">
        <v>0</v>
      </c>
      <c r="AX40" s="191">
        <f>COUNTIF(AP40:AW40,"VERO")</f>
        <v>0</v>
      </c>
    </row>
    <row r="41" spans="1:50" ht="14.45" customHeight="1" x14ac:dyDescent="0.25">
      <c r="A41" s="43"/>
      <c r="B41" s="28"/>
      <c r="C41" s="13" t="s">
        <v>5</v>
      </c>
      <c r="D41" s="13"/>
      <c r="E41" s="13"/>
      <c r="F41" s="28"/>
      <c r="G41" s="13"/>
      <c r="H41" s="13"/>
      <c r="I41" s="44"/>
      <c r="J41" s="19"/>
      <c r="K41" s="97"/>
      <c r="L41" s="88"/>
      <c r="M41" s="89"/>
      <c r="N41" s="103" t="str">
        <f>IF(OR(L35&gt;1,M35&gt;1,N35&gt;1,O35&gt;1,P35&gt;1,Q35&gt;1,R35&gt;1,S35&gt;1,L47&gt;1,M47&gt;1,N47&gt;1,O47&gt;1,P47&gt;1,Q47&gt;1,R47&gt;1,S47&gt;1,V35&gt;1,W35&gt;1,X35&gt;1,Y35&gt;1,Z35&gt;1,AA35&gt;1,AB35&gt;1,AC35&gt;1,V47&gt;1,W47&gt;1,X47&gt;1,Y47&gt;1,Z47&gt;1,AA47&gt;1,AB47&gt;1,AC47&gt;1),"NON PUOI SELEZIONARE PIU' TIPOLOGIE NELLO STESSO SLOT","")</f>
        <v/>
      </c>
      <c r="O41" s="89"/>
      <c r="P41" s="89"/>
      <c r="Q41" s="89"/>
      <c r="R41" s="89"/>
      <c r="S41" s="90"/>
      <c r="T41" s="187"/>
      <c r="U41" s="31"/>
      <c r="V41" s="91"/>
      <c r="W41" s="92"/>
      <c r="X41" s="92"/>
      <c r="Y41" s="92"/>
      <c r="Z41" s="92"/>
      <c r="AA41" s="92"/>
      <c r="AB41" s="92"/>
      <c r="AC41" s="93"/>
      <c r="AD41" s="187"/>
      <c r="AE41" s="56"/>
      <c r="AF41" s="94"/>
      <c r="AG41" s="92"/>
      <c r="AH41" s="103" t="str">
        <f>IF(OR(AF35&gt;1,AG35&gt;1,AH35&gt;1,AI35&gt;1,AJ35&gt;1,AK35&gt;1,AL35&gt;1,AM35&gt;1,AF47&gt;1,AG47&gt;1,AH47&gt;1,AI47&gt;1,AJ47&gt;1,AK47&gt;1,AL47&gt;1,AM47&gt;1,AP35&gt;1,AQ35&gt;1,AR35&gt;1,AS35&gt;1,AT35&gt;1,AU35&gt;1,AV35&gt;1,AW35&gt;1,AP47&gt;1,AQ47&gt;1,AR47&gt;1,AS47&gt;1,AT47&gt;1,AU47&gt;1,AV47&gt;1,AW47&gt;1),"NON PUOI SELEZIONARE PIU' TIPOLOGIE NELLO STESSO SLOT","")</f>
        <v/>
      </c>
      <c r="AI41" s="89"/>
      <c r="AJ41" s="92"/>
      <c r="AK41" s="92"/>
      <c r="AL41" s="92"/>
      <c r="AM41" s="93"/>
      <c r="AN41" s="194"/>
      <c r="AP41" s="94"/>
      <c r="AQ41" s="92"/>
      <c r="AR41" s="92"/>
      <c r="AS41" s="92"/>
      <c r="AT41" s="92"/>
      <c r="AU41" s="92"/>
      <c r="AV41" s="92"/>
      <c r="AW41" s="93"/>
      <c r="AX41" s="194"/>
    </row>
    <row r="42" spans="1:50" ht="14.45" customHeight="1" x14ac:dyDescent="0.25">
      <c r="A42" s="164"/>
      <c r="B42" s="81"/>
      <c r="C42" s="29" t="s">
        <v>114</v>
      </c>
      <c r="D42" s="29"/>
      <c r="E42" s="19"/>
      <c r="F42" s="28"/>
      <c r="G42" s="13"/>
      <c r="H42" s="13"/>
      <c r="I42" s="44"/>
      <c r="J42" s="19"/>
      <c r="K42" s="98"/>
      <c r="L42" s="85"/>
      <c r="M42" s="95" t="s">
        <v>68</v>
      </c>
      <c r="N42" s="86"/>
      <c r="O42" s="86"/>
      <c r="P42" s="86"/>
      <c r="Q42" s="86"/>
      <c r="R42" s="86"/>
      <c r="S42" s="87"/>
      <c r="T42" s="193"/>
      <c r="U42" s="19"/>
      <c r="V42" s="85"/>
      <c r="W42" s="95" t="s">
        <v>68</v>
      </c>
      <c r="X42" s="86"/>
      <c r="Y42" s="86"/>
      <c r="Z42" s="86"/>
      <c r="AA42" s="86"/>
      <c r="AB42" s="86"/>
      <c r="AC42" s="87"/>
      <c r="AD42" s="193"/>
      <c r="AE42" s="31"/>
      <c r="AF42" s="85"/>
      <c r="AG42" s="95" t="s">
        <v>68</v>
      </c>
      <c r="AH42" s="86"/>
      <c r="AI42" s="86"/>
      <c r="AJ42" s="86"/>
      <c r="AK42" s="86"/>
      <c r="AL42" s="86"/>
      <c r="AM42" s="87"/>
      <c r="AN42" s="192"/>
      <c r="AP42" s="85"/>
      <c r="AQ42" s="95" t="s">
        <v>68</v>
      </c>
      <c r="AR42" s="86"/>
      <c r="AS42" s="86"/>
      <c r="AT42" s="86"/>
      <c r="AU42" s="86"/>
      <c r="AV42" s="86"/>
      <c r="AW42" s="87"/>
      <c r="AX42" s="192"/>
    </row>
    <row r="43" spans="1:50" ht="14.45" customHeight="1" x14ac:dyDescent="0.25">
      <c r="A43" s="165"/>
      <c r="B43" s="149"/>
      <c r="C43" s="212" t="s">
        <v>159</v>
      </c>
      <c r="D43" s="150"/>
      <c r="E43" s="150"/>
      <c r="F43" s="149"/>
      <c r="G43" s="151"/>
      <c r="H43" s="151"/>
      <c r="I43" s="166"/>
      <c r="J43" s="19"/>
      <c r="K43" s="98"/>
      <c r="L43" s="129" t="s">
        <v>93</v>
      </c>
      <c r="M43" s="17" t="s">
        <v>94</v>
      </c>
      <c r="N43" s="17" t="s">
        <v>95</v>
      </c>
      <c r="O43" s="17" t="s">
        <v>96</v>
      </c>
      <c r="P43" s="17" t="s">
        <v>97</v>
      </c>
      <c r="Q43" s="17" t="s">
        <v>98</v>
      </c>
      <c r="R43" s="17" t="s">
        <v>99</v>
      </c>
      <c r="S43" s="130" t="s">
        <v>100</v>
      </c>
      <c r="T43" s="193"/>
      <c r="U43" s="19"/>
      <c r="V43" s="129" t="s">
        <v>93</v>
      </c>
      <c r="W43" s="17" t="s">
        <v>94</v>
      </c>
      <c r="X43" s="17" t="s">
        <v>95</v>
      </c>
      <c r="Y43" s="17" t="s">
        <v>96</v>
      </c>
      <c r="Z43" s="17" t="s">
        <v>97</v>
      </c>
      <c r="AA43" s="17" t="s">
        <v>98</v>
      </c>
      <c r="AB43" s="17" t="s">
        <v>99</v>
      </c>
      <c r="AC43" s="130" t="s">
        <v>100</v>
      </c>
      <c r="AD43" s="193"/>
      <c r="AE43" s="31"/>
      <c r="AF43" s="129" t="s">
        <v>93</v>
      </c>
      <c r="AG43" s="17" t="s">
        <v>94</v>
      </c>
      <c r="AH43" s="17" t="s">
        <v>95</v>
      </c>
      <c r="AI43" s="17" t="s">
        <v>96</v>
      </c>
      <c r="AJ43" s="17" t="s">
        <v>97</v>
      </c>
      <c r="AK43" s="17" t="s">
        <v>98</v>
      </c>
      <c r="AL43" s="17" t="s">
        <v>99</v>
      </c>
      <c r="AM43" s="130" t="s">
        <v>100</v>
      </c>
      <c r="AN43" s="192"/>
      <c r="AP43" s="129" t="s">
        <v>93</v>
      </c>
      <c r="AQ43" s="17" t="s">
        <v>94</v>
      </c>
      <c r="AR43" s="17" t="s">
        <v>95</v>
      </c>
      <c r="AS43" s="17" t="s">
        <v>96</v>
      </c>
      <c r="AT43" s="17" t="s">
        <v>97</v>
      </c>
      <c r="AU43" s="17" t="s">
        <v>98</v>
      </c>
      <c r="AV43" s="17" t="s">
        <v>99</v>
      </c>
      <c r="AW43" s="130" t="s">
        <v>100</v>
      </c>
      <c r="AX43" s="192"/>
    </row>
    <row r="44" spans="1:50" ht="14.45" customHeight="1" x14ac:dyDescent="0.25">
      <c r="A44" s="43"/>
      <c r="B44" s="28"/>
      <c r="C44" s="22" t="s">
        <v>38</v>
      </c>
      <c r="D44" s="33"/>
      <c r="E44" s="33"/>
      <c r="F44" s="24" t="s">
        <v>37</v>
      </c>
      <c r="G44" s="6" t="s">
        <v>33</v>
      </c>
      <c r="H44" s="2"/>
      <c r="I44" s="40" t="s">
        <v>34</v>
      </c>
      <c r="J44" s="19"/>
      <c r="K44" s="96" t="s">
        <v>65</v>
      </c>
      <c r="L44" s="131" t="b">
        <v>0</v>
      </c>
      <c r="M44" s="15" t="b">
        <v>0</v>
      </c>
      <c r="N44" s="15" t="b">
        <v>0</v>
      </c>
      <c r="O44" s="15" t="b">
        <v>0</v>
      </c>
      <c r="P44" s="15" t="b">
        <v>0</v>
      </c>
      <c r="Q44" s="15" t="b">
        <v>0</v>
      </c>
      <c r="R44" s="15" t="b">
        <v>0</v>
      </c>
      <c r="S44" s="132" t="b">
        <v>0</v>
      </c>
      <c r="T44" s="191">
        <f>COUNTIF(L44:S44,"VERO")</f>
        <v>0</v>
      </c>
      <c r="U44" s="96" t="s">
        <v>65</v>
      </c>
      <c r="V44" s="131" t="b">
        <v>0</v>
      </c>
      <c r="W44" s="15" t="b">
        <v>0</v>
      </c>
      <c r="X44" s="15" t="b">
        <v>0</v>
      </c>
      <c r="Y44" s="15" t="b">
        <v>0</v>
      </c>
      <c r="Z44" s="15" t="b">
        <v>0</v>
      </c>
      <c r="AA44" s="15" t="b">
        <v>0</v>
      </c>
      <c r="AB44" s="15" t="b">
        <v>0</v>
      </c>
      <c r="AC44" s="132" t="b">
        <v>0</v>
      </c>
      <c r="AD44" s="191">
        <f>COUNTIF(V44:AC44,"VERO")</f>
        <v>0</v>
      </c>
      <c r="AE44" s="96" t="s">
        <v>65</v>
      </c>
      <c r="AF44" s="131" t="b">
        <v>0</v>
      </c>
      <c r="AG44" s="15" t="b">
        <v>0</v>
      </c>
      <c r="AH44" s="15" t="b">
        <v>0</v>
      </c>
      <c r="AI44" s="15" t="b">
        <v>0</v>
      </c>
      <c r="AJ44" s="15" t="b">
        <v>0</v>
      </c>
      <c r="AK44" s="15" t="b">
        <v>0</v>
      </c>
      <c r="AL44" s="15" t="b">
        <v>0</v>
      </c>
      <c r="AM44" s="132" t="b">
        <v>0</v>
      </c>
      <c r="AN44" s="191">
        <f>COUNTIF(AF44:AM44,"VERO")</f>
        <v>0</v>
      </c>
      <c r="AO44" s="96" t="s">
        <v>65</v>
      </c>
      <c r="AP44" s="131" t="b">
        <v>0</v>
      </c>
      <c r="AQ44" s="15" t="b">
        <v>0</v>
      </c>
      <c r="AR44" s="15" t="b">
        <v>0</v>
      </c>
      <c r="AS44" s="15" t="b">
        <v>0</v>
      </c>
      <c r="AT44" s="15" t="b">
        <v>0</v>
      </c>
      <c r="AU44" s="15" t="b">
        <v>0</v>
      </c>
      <c r="AV44" s="15" t="b">
        <v>0</v>
      </c>
      <c r="AW44" s="132" t="b">
        <v>0</v>
      </c>
      <c r="AX44" s="191">
        <f>COUNTIF(AP44:AW44,"VERO")</f>
        <v>0</v>
      </c>
    </row>
    <row r="45" spans="1:50" ht="14.45" customHeight="1" x14ac:dyDescent="0.25">
      <c r="A45" s="39" t="s">
        <v>158</v>
      </c>
      <c r="B45" s="23" t="s">
        <v>32</v>
      </c>
      <c r="C45" s="34" t="s">
        <v>151</v>
      </c>
      <c r="D45" s="33"/>
      <c r="E45" s="33"/>
      <c r="F45" s="24" t="s">
        <v>35</v>
      </c>
      <c r="G45" s="6" t="s">
        <v>36</v>
      </c>
      <c r="H45" s="25" t="s">
        <v>0</v>
      </c>
      <c r="I45" s="40" t="s">
        <v>35</v>
      </c>
      <c r="J45" s="19"/>
      <c r="K45" s="96" t="s">
        <v>66</v>
      </c>
      <c r="L45" s="131" t="b">
        <v>0</v>
      </c>
      <c r="M45" s="15" t="b">
        <v>0</v>
      </c>
      <c r="N45" s="15" t="b">
        <v>0</v>
      </c>
      <c r="O45" s="15" t="b">
        <v>0</v>
      </c>
      <c r="P45" s="15" t="b">
        <v>0</v>
      </c>
      <c r="Q45" s="15" t="b">
        <v>0</v>
      </c>
      <c r="R45" s="15" t="b">
        <v>0</v>
      </c>
      <c r="S45" s="132" t="b">
        <v>0</v>
      </c>
      <c r="T45" s="191">
        <f>COUNTIF(L45:S45,"VERO")</f>
        <v>0</v>
      </c>
      <c r="U45" s="96" t="s">
        <v>66</v>
      </c>
      <c r="V45" s="131" t="b">
        <v>0</v>
      </c>
      <c r="W45" s="15" t="b">
        <v>0</v>
      </c>
      <c r="X45" s="15" t="b">
        <v>0</v>
      </c>
      <c r="Y45" s="15" t="b">
        <v>0</v>
      </c>
      <c r="Z45" s="15" t="b">
        <v>0</v>
      </c>
      <c r="AA45" s="15" t="b">
        <v>0</v>
      </c>
      <c r="AB45" s="15" t="b">
        <v>0</v>
      </c>
      <c r="AC45" s="132" t="b">
        <v>0</v>
      </c>
      <c r="AD45" s="191">
        <f>COUNTIF(V45:AC45,"VERO")</f>
        <v>0</v>
      </c>
      <c r="AE45" s="96" t="s">
        <v>66</v>
      </c>
      <c r="AF45" s="131" t="b">
        <v>0</v>
      </c>
      <c r="AG45" s="15" t="b">
        <v>0</v>
      </c>
      <c r="AH45" s="15" t="b">
        <v>0</v>
      </c>
      <c r="AI45" s="15" t="b">
        <v>0</v>
      </c>
      <c r="AJ45" s="15" t="b">
        <v>0</v>
      </c>
      <c r="AK45" s="15" t="b">
        <v>0</v>
      </c>
      <c r="AL45" s="15" t="b">
        <v>0</v>
      </c>
      <c r="AM45" s="132" t="b">
        <v>0</v>
      </c>
      <c r="AN45" s="191">
        <f>COUNTIF(AF45:AM45,"VERO")</f>
        <v>0</v>
      </c>
      <c r="AO45" s="96" t="s">
        <v>66</v>
      </c>
      <c r="AP45" s="131" t="b">
        <v>0</v>
      </c>
      <c r="AQ45" s="15" t="b">
        <v>0</v>
      </c>
      <c r="AR45" s="15" t="b">
        <v>0</v>
      </c>
      <c r="AS45" s="15" t="b">
        <v>0</v>
      </c>
      <c r="AT45" s="15" t="b">
        <v>0</v>
      </c>
      <c r="AU45" s="15" t="b">
        <v>0</v>
      </c>
      <c r="AV45" s="15" t="b">
        <v>0</v>
      </c>
      <c r="AW45" s="132" t="b">
        <v>0</v>
      </c>
      <c r="AX45" s="191">
        <f>COUNTIF(AP45:AW45,"VERO")</f>
        <v>0</v>
      </c>
    </row>
    <row r="46" spans="1:50" ht="14.45" customHeight="1" x14ac:dyDescent="0.25">
      <c r="A46" s="217" t="s">
        <v>190</v>
      </c>
      <c r="B46" s="152" t="s">
        <v>45</v>
      </c>
      <c r="C46" s="151" t="s">
        <v>191</v>
      </c>
      <c r="D46" s="153"/>
      <c r="E46" s="153"/>
      <c r="F46" s="154">
        <v>0</v>
      </c>
      <c r="G46" s="155">
        <v>993.62</v>
      </c>
      <c r="H46" s="156">
        <f>F46</f>
        <v>0</v>
      </c>
      <c r="I46" s="168">
        <f>H46*G46</f>
        <v>0</v>
      </c>
      <c r="J46" s="19"/>
      <c r="K46" s="96" t="s">
        <v>67</v>
      </c>
      <c r="L46" s="133" t="b">
        <v>0</v>
      </c>
      <c r="M46" s="16" t="b">
        <v>0</v>
      </c>
      <c r="N46" s="16" t="b">
        <v>0</v>
      </c>
      <c r="O46" s="16" t="b">
        <v>0</v>
      </c>
      <c r="P46" s="16" t="b">
        <v>0</v>
      </c>
      <c r="Q46" s="16" t="b">
        <v>0</v>
      </c>
      <c r="R46" s="16" t="b">
        <v>0</v>
      </c>
      <c r="S46" s="134" t="b">
        <v>0</v>
      </c>
      <c r="T46" s="191">
        <f>COUNTIF(L46:S46,"VERO")</f>
        <v>0</v>
      </c>
      <c r="U46" s="96" t="s">
        <v>67</v>
      </c>
      <c r="V46" s="133" t="b">
        <v>0</v>
      </c>
      <c r="W46" s="16" t="b">
        <v>0</v>
      </c>
      <c r="X46" s="16" t="b">
        <v>0</v>
      </c>
      <c r="Y46" s="16" t="b">
        <v>0</v>
      </c>
      <c r="Z46" s="16" t="b">
        <v>0</v>
      </c>
      <c r="AA46" s="16" t="b">
        <v>0</v>
      </c>
      <c r="AB46" s="16" t="b">
        <v>0</v>
      </c>
      <c r="AC46" s="134" t="b">
        <v>0</v>
      </c>
      <c r="AD46" s="191">
        <f>COUNTIF(V46:AC46,"VERO")</f>
        <v>0</v>
      </c>
      <c r="AE46" s="96" t="s">
        <v>67</v>
      </c>
      <c r="AF46" s="133" t="b">
        <v>0</v>
      </c>
      <c r="AG46" s="16" t="b">
        <v>0</v>
      </c>
      <c r="AH46" s="16" t="b">
        <v>0</v>
      </c>
      <c r="AI46" s="16" t="b">
        <v>0</v>
      </c>
      <c r="AJ46" s="16" t="b">
        <v>0</v>
      </c>
      <c r="AK46" s="16" t="b">
        <v>0</v>
      </c>
      <c r="AL46" s="16" t="b">
        <v>0</v>
      </c>
      <c r="AM46" s="134" t="b">
        <v>0</v>
      </c>
      <c r="AN46" s="191">
        <f>COUNTIF(AF46:AM46,"VERO")</f>
        <v>0</v>
      </c>
      <c r="AO46" s="96" t="s">
        <v>67</v>
      </c>
      <c r="AP46" s="133" t="b">
        <v>0</v>
      </c>
      <c r="AQ46" s="16" t="b">
        <v>0</v>
      </c>
      <c r="AR46" s="16" t="b">
        <v>0</v>
      </c>
      <c r="AS46" s="16" t="b">
        <v>0</v>
      </c>
      <c r="AT46" s="16" t="b">
        <v>0</v>
      </c>
      <c r="AU46" s="16" t="b">
        <v>0</v>
      </c>
      <c r="AV46" s="16" t="b">
        <v>0</v>
      </c>
      <c r="AW46" s="134" t="b">
        <v>0</v>
      </c>
      <c r="AX46" s="191">
        <f>COUNTIF(AP46:AW46,"VERO")</f>
        <v>0</v>
      </c>
    </row>
    <row r="47" spans="1:50" ht="14.45" customHeight="1" x14ac:dyDescent="0.25">
      <c r="A47" s="218"/>
      <c r="B47" s="219"/>
      <c r="C47" s="159" t="s">
        <v>23</v>
      </c>
      <c r="D47" s="159"/>
      <c r="E47" s="159"/>
      <c r="F47" s="220" t="s">
        <v>84</v>
      </c>
      <c r="G47" s="221" t="s">
        <v>33</v>
      </c>
      <c r="H47" s="146"/>
      <c r="I47" s="222" t="s">
        <v>34</v>
      </c>
      <c r="J47" s="19"/>
      <c r="L47" s="188">
        <f t="shared" ref="L47:S47" si="4">COUNTIF(L44:L46,"VERO")</f>
        <v>0</v>
      </c>
      <c r="M47" s="189">
        <f t="shared" si="4"/>
        <v>0</v>
      </c>
      <c r="N47" s="189">
        <f t="shared" si="4"/>
        <v>0</v>
      </c>
      <c r="O47" s="189">
        <f t="shared" si="4"/>
        <v>0</v>
      </c>
      <c r="P47" s="189">
        <f t="shared" si="4"/>
        <v>0</v>
      </c>
      <c r="Q47" s="189">
        <f t="shared" si="4"/>
        <v>0</v>
      </c>
      <c r="R47" s="189">
        <f t="shared" si="4"/>
        <v>0</v>
      </c>
      <c r="S47" s="190">
        <f t="shared" si="4"/>
        <v>0</v>
      </c>
      <c r="T47" s="191">
        <f>SUM(T44:T46)</f>
        <v>0</v>
      </c>
      <c r="U47" s="187"/>
      <c r="V47" s="188">
        <f t="shared" ref="V47:AC47" si="5">COUNTIF(V44:V46,"VERO")</f>
        <v>0</v>
      </c>
      <c r="W47" s="189">
        <f t="shared" si="5"/>
        <v>0</v>
      </c>
      <c r="X47" s="189">
        <f t="shared" si="5"/>
        <v>0</v>
      </c>
      <c r="Y47" s="189">
        <f t="shared" si="5"/>
        <v>0</v>
      </c>
      <c r="Z47" s="189">
        <f t="shared" si="5"/>
        <v>0</v>
      </c>
      <c r="AA47" s="189">
        <f t="shared" si="5"/>
        <v>0</v>
      </c>
      <c r="AB47" s="189">
        <f t="shared" si="5"/>
        <v>0</v>
      </c>
      <c r="AC47" s="190">
        <f t="shared" si="5"/>
        <v>0</v>
      </c>
      <c r="AD47" s="191">
        <f>SUM(AD44:AD46)</f>
        <v>0</v>
      </c>
      <c r="AE47" s="192"/>
      <c r="AF47" s="188">
        <f t="shared" ref="AF47:AM47" si="6">COUNTIF(AF44:AF46,"VERO")</f>
        <v>0</v>
      </c>
      <c r="AG47" s="189">
        <f t="shared" si="6"/>
        <v>0</v>
      </c>
      <c r="AH47" s="189">
        <f t="shared" si="6"/>
        <v>0</v>
      </c>
      <c r="AI47" s="189">
        <f t="shared" si="6"/>
        <v>0</v>
      </c>
      <c r="AJ47" s="189">
        <f t="shared" si="6"/>
        <v>0</v>
      </c>
      <c r="AK47" s="189">
        <f t="shared" si="6"/>
        <v>0</v>
      </c>
      <c r="AL47" s="189">
        <f t="shared" si="6"/>
        <v>0</v>
      </c>
      <c r="AM47" s="190">
        <f t="shared" si="6"/>
        <v>0</v>
      </c>
      <c r="AN47" s="191">
        <f>SUM(AN44:AN46)</f>
        <v>0</v>
      </c>
      <c r="AO47" s="187"/>
      <c r="AP47" s="188">
        <f t="shared" ref="AP47:AW47" si="7">COUNTIF(AP44:AP46,"VERO")</f>
        <v>0</v>
      </c>
      <c r="AQ47" s="189">
        <f t="shared" si="7"/>
        <v>0</v>
      </c>
      <c r="AR47" s="189">
        <f t="shared" si="7"/>
        <v>0</v>
      </c>
      <c r="AS47" s="189">
        <f t="shared" si="7"/>
        <v>0</v>
      </c>
      <c r="AT47" s="189">
        <f t="shared" si="7"/>
        <v>0</v>
      </c>
      <c r="AU47" s="189">
        <f t="shared" si="7"/>
        <v>0</v>
      </c>
      <c r="AV47" s="189">
        <f t="shared" si="7"/>
        <v>0</v>
      </c>
      <c r="AW47" s="190">
        <f t="shared" si="7"/>
        <v>0</v>
      </c>
      <c r="AX47" s="191">
        <f>SUM(AX44:AX46)</f>
        <v>0</v>
      </c>
    </row>
    <row r="48" spans="1:50" ht="14.45" customHeight="1" x14ac:dyDescent="0.25">
      <c r="A48" s="223" t="s">
        <v>158</v>
      </c>
      <c r="B48" s="23" t="s">
        <v>32</v>
      </c>
      <c r="C48" s="34" t="s">
        <v>152</v>
      </c>
      <c r="D48" s="22"/>
      <c r="E48" s="123" t="str">
        <f>IF(SUM(H49:H51)&gt;56,"TROPPE RAM","")</f>
        <v/>
      </c>
      <c r="F48" s="24" t="s">
        <v>35</v>
      </c>
      <c r="G48" s="6" t="s">
        <v>36</v>
      </c>
      <c r="H48" s="25" t="s">
        <v>0</v>
      </c>
      <c r="I48" s="224" t="s">
        <v>35</v>
      </c>
      <c r="J48" s="19"/>
      <c r="K48" s="19"/>
      <c r="L48" s="64"/>
      <c r="M48" s="77" t="b">
        <v>0</v>
      </c>
      <c r="N48" s="57"/>
      <c r="O48" s="35" t="s">
        <v>71</v>
      </c>
      <c r="P48" s="32"/>
      <c r="Q48" s="32"/>
      <c r="R48" s="82"/>
      <c r="S48" s="65"/>
      <c r="T48" s="193"/>
      <c r="U48" s="19"/>
      <c r="V48" s="64"/>
      <c r="W48" s="77" t="b">
        <v>0</v>
      </c>
      <c r="X48" s="57"/>
      <c r="Y48" s="35" t="s">
        <v>72</v>
      </c>
      <c r="Z48" s="32"/>
      <c r="AA48" s="32"/>
      <c r="AB48" s="82"/>
      <c r="AC48" s="65"/>
      <c r="AD48" s="193"/>
      <c r="AE48" s="19"/>
      <c r="AF48" s="64"/>
      <c r="AG48" s="77" t="b">
        <v>0</v>
      </c>
      <c r="AH48" s="57"/>
      <c r="AI48" s="35" t="s">
        <v>75</v>
      </c>
      <c r="AJ48" s="32"/>
      <c r="AK48" s="32"/>
      <c r="AL48" s="82"/>
      <c r="AM48" s="65"/>
      <c r="AN48" s="193"/>
      <c r="AP48" s="64"/>
      <c r="AQ48" s="77" t="b">
        <v>0</v>
      </c>
      <c r="AR48" s="57"/>
      <c r="AS48" s="35" t="s">
        <v>74</v>
      </c>
      <c r="AT48" s="32"/>
      <c r="AU48" s="32"/>
      <c r="AV48" s="82"/>
      <c r="AW48" s="65"/>
      <c r="AX48" s="99"/>
    </row>
    <row r="49" spans="1:50" ht="14.45" customHeight="1" x14ac:dyDescent="0.25">
      <c r="A49" s="225" t="s">
        <v>193</v>
      </c>
      <c r="B49" s="26" t="s">
        <v>47</v>
      </c>
      <c r="C49" s="13" t="s">
        <v>192</v>
      </c>
      <c r="D49" s="13"/>
      <c r="E49" s="13"/>
      <c r="F49" s="55">
        <v>0</v>
      </c>
      <c r="G49" s="12">
        <v>165.56</v>
      </c>
      <c r="H49" s="9">
        <f>F49</f>
        <v>0</v>
      </c>
      <c r="I49" s="226">
        <f t="shared" ref="I49:I51" si="8">H49*G49</f>
        <v>0</v>
      </c>
      <c r="J49" s="19"/>
      <c r="K49" s="19"/>
      <c r="L49" s="64"/>
      <c r="M49" s="19"/>
      <c r="N49" s="35" t="str">
        <f>IF(R49&gt;0,"CPU","")</f>
        <v/>
      </c>
      <c r="O49" s="32"/>
      <c r="P49" s="32"/>
      <c r="Q49" s="32"/>
      <c r="R49" s="182">
        <f>COUNTIF(M48,"VERO")</f>
        <v>0</v>
      </c>
      <c r="S49" s="65"/>
      <c r="T49" s="99"/>
      <c r="U49" s="19"/>
      <c r="V49" s="64"/>
      <c r="W49" s="19"/>
      <c r="X49" s="35" t="str">
        <f>IF(AB49&gt;0,"CPU","")</f>
        <v/>
      </c>
      <c r="Y49" s="32"/>
      <c r="Z49" s="32"/>
      <c r="AA49" s="32"/>
      <c r="AB49" s="182">
        <f>COUNTIF(W48,"VERO")</f>
        <v>0</v>
      </c>
      <c r="AC49" s="65"/>
      <c r="AD49" s="193"/>
      <c r="AE49" s="19"/>
      <c r="AF49" s="64"/>
      <c r="AG49" s="19"/>
      <c r="AH49" s="35" t="str">
        <f>IF(AL49&gt;0,"CPU","")</f>
        <v/>
      </c>
      <c r="AI49" s="32"/>
      <c r="AJ49" s="32"/>
      <c r="AK49" s="32"/>
      <c r="AL49" s="182">
        <f>COUNTIF(AG48,"VERO")</f>
        <v>0</v>
      </c>
      <c r="AM49" s="65"/>
      <c r="AN49" s="193"/>
      <c r="AP49" s="64"/>
      <c r="AQ49" s="19"/>
      <c r="AR49" s="35" t="str">
        <f>IF(AV49&gt;0,"CPU","")</f>
        <v/>
      </c>
      <c r="AS49" s="32"/>
      <c r="AT49" s="32"/>
      <c r="AU49" s="32"/>
      <c r="AV49" s="182">
        <f>COUNTIF(AQ48,"VERO")</f>
        <v>0</v>
      </c>
      <c r="AW49" s="65"/>
      <c r="AX49" s="99"/>
    </row>
    <row r="50" spans="1:50" ht="14.45" customHeight="1" x14ac:dyDescent="0.25">
      <c r="A50" s="227" t="s">
        <v>201</v>
      </c>
      <c r="B50" s="26" t="s">
        <v>48</v>
      </c>
      <c r="C50" s="13" t="s">
        <v>202</v>
      </c>
      <c r="D50" s="13"/>
      <c r="E50" s="13"/>
      <c r="F50" s="55">
        <v>0</v>
      </c>
      <c r="G50" s="8">
        <v>322.01</v>
      </c>
      <c r="H50" s="9">
        <f>F50</f>
        <v>0</v>
      </c>
      <c r="I50" s="226">
        <f t="shared" si="8"/>
        <v>0</v>
      </c>
      <c r="J50" s="19"/>
      <c r="K50" s="19"/>
      <c r="L50" s="64"/>
      <c r="M50" s="19"/>
      <c r="N50" s="35" t="str">
        <f>IF(R49&gt;0,"INSTALLATA","")</f>
        <v/>
      </c>
      <c r="O50" s="32"/>
      <c r="P50" s="32"/>
      <c r="Q50" s="32"/>
      <c r="R50" s="99"/>
      <c r="S50" s="65"/>
      <c r="T50" s="99"/>
      <c r="U50" s="19"/>
      <c r="V50" s="64"/>
      <c r="W50" s="19"/>
      <c r="X50" s="35" t="str">
        <f>IF(AB49&gt;0,"INSTALLATA","")</f>
        <v/>
      </c>
      <c r="Y50" s="32"/>
      <c r="Z50" s="32"/>
      <c r="AA50" s="32"/>
      <c r="AB50" s="99"/>
      <c r="AC50" s="65"/>
      <c r="AD50" s="19"/>
      <c r="AE50" s="19"/>
      <c r="AF50" s="64"/>
      <c r="AG50" s="19"/>
      <c r="AH50" s="35" t="str">
        <f>IF(AL49&gt;0,"INSTALLATA","")</f>
        <v/>
      </c>
      <c r="AI50" s="32"/>
      <c r="AJ50" s="32"/>
      <c r="AK50" s="32"/>
      <c r="AL50" s="99"/>
      <c r="AM50" s="65"/>
      <c r="AN50" s="99"/>
      <c r="AP50" s="64"/>
      <c r="AQ50" s="19"/>
      <c r="AR50" s="35" t="str">
        <f>IF(AV49&gt;0,"INSTALLATA","")</f>
        <v/>
      </c>
      <c r="AS50" s="32"/>
      <c r="AT50" s="32"/>
      <c r="AU50" s="32"/>
      <c r="AV50" s="99"/>
      <c r="AW50" s="65"/>
      <c r="AX50" s="99"/>
    </row>
    <row r="51" spans="1:50" ht="14.45" customHeight="1" x14ac:dyDescent="0.25">
      <c r="A51" s="228" t="s">
        <v>203</v>
      </c>
      <c r="B51" s="152" t="s">
        <v>49</v>
      </c>
      <c r="C51" s="151" t="s">
        <v>204</v>
      </c>
      <c r="D51" s="151"/>
      <c r="E51" s="151"/>
      <c r="F51" s="157">
        <v>0</v>
      </c>
      <c r="G51" s="155">
        <v>664.31</v>
      </c>
      <c r="H51" s="156">
        <f>F51</f>
        <v>0</v>
      </c>
      <c r="I51" s="229">
        <f t="shared" si="8"/>
        <v>0</v>
      </c>
      <c r="J51" s="19"/>
      <c r="K51" s="19"/>
      <c r="L51" s="64"/>
      <c r="M51" s="19"/>
      <c r="N51" s="78" t="str">
        <f>IF(AND(R49&gt;0,T47&lt;1),"CPU SENZA RAM","")</f>
        <v/>
      </c>
      <c r="O51" s="32"/>
      <c r="P51" s="32"/>
      <c r="Q51" s="32"/>
      <c r="R51" s="99"/>
      <c r="S51" s="65"/>
      <c r="T51" s="99"/>
      <c r="U51" s="19"/>
      <c r="V51" s="64"/>
      <c r="W51" s="19"/>
      <c r="X51" s="78" t="str">
        <f>IF(AND(AB49&gt;0,AD47&lt;1),"CPU SENZA RAM","")</f>
        <v/>
      </c>
      <c r="Y51" s="32"/>
      <c r="Z51" s="32"/>
      <c r="AA51" s="32"/>
      <c r="AB51" s="99"/>
      <c r="AC51" s="65"/>
      <c r="AD51" s="19"/>
      <c r="AE51" s="19"/>
      <c r="AF51" s="64"/>
      <c r="AG51" s="19"/>
      <c r="AH51" s="78" t="str">
        <f>IF(AND(AL49&gt;0,AN47&lt;1),"CPU SENZA RAM","")</f>
        <v/>
      </c>
      <c r="AI51" s="32"/>
      <c r="AJ51" s="32"/>
      <c r="AK51" s="32"/>
      <c r="AL51" s="99"/>
      <c r="AM51" s="65"/>
      <c r="AN51" s="19"/>
      <c r="AP51" s="64"/>
      <c r="AQ51" s="19"/>
      <c r="AR51" s="78" t="str">
        <f>IF(AND(AV49&gt;0,AX47&lt;1),"CPU SENZA RAM","")</f>
        <v/>
      </c>
      <c r="AS51" s="32"/>
      <c r="AT51" s="32"/>
      <c r="AU51" s="32"/>
      <c r="AV51" s="99"/>
      <c r="AW51" s="65"/>
      <c r="AX51" s="19"/>
    </row>
    <row r="52" spans="1:50" ht="14.45" customHeight="1" x14ac:dyDescent="0.25">
      <c r="A52" s="45"/>
      <c r="B52" s="27"/>
      <c r="C52" s="33" t="s">
        <v>46</v>
      </c>
      <c r="D52" s="33"/>
      <c r="E52" s="33"/>
      <c r="F52" s="24" t="s">
        <v>37</v>
      </c>
      <c r="G52" s="6" t="s">
        <v>33</v>
      </c>
      <c r="H52" s="2"/>
      <c r="I52" s="40" t="s">
        <v>34</v>
      </c>
      <c r="J52" s="19"/>
      <c r="K52" s="19"/>
      <c r="L52" s="64"/>
      <c r="M52" s="19"/>
      <c r="N52" s="79" t="str">
        <f>IF(AND(R49&lt;1,T47&gt;0),"RAM SENZA CPU","")</f>
        <v/>
      </c>
      <c r="O52" s="32"/>
      <c r="P52" s="32"/>
      <c r="Q52" s="32"/>
      <c r="R52" s="99"/>
      <c r="S52" s="65"/>
      <c r="T52" s="99"/>
      <c r="U52" s="19"/>
      <c r="V52" s="64"/>
      <c r="W52" s="19"/>
      <c r="X52" s="79" t="str">
        <f>IF(AND(AB49&lt;1,AD47&gt;0),"RAM SENZA CPU","")</f>
        <v/>
      </c>
      <c r="Y52" s="32"/>
      <c r="Z52" s="32"/>
      <c r="AA52" s="32"/>
      <c r="AB52" s="99"/>
      <c r="AC52" s="65"/>
      <c r="AD52" s="19"/>
      <c r="AE52" s="19"/>
      <c r="AF52" s="64"/>
      <c r="AG52" s="19"/>
      <c r="AH52" s="79" t="str">
        <f>IF(AND(AL49&lt;1,AN47&gt;0),"RAM SENZA CPU","")</f>
        <v/>
      </c>
      <c r="AI52" s="32"/>
      <c r="AJ52" s="32"/>
      <c r="AK52" s="32"/>
      <c r="AL52" s="99"/>
      <c r="AM52" s="65"/>
      <c r="AN52" s="19"/>
      <c r="AP52" s="64"/>
      <c r="AQ52" s="19"/>
      <c r="AR52" s="79" t="str">
        <f>IF(AND(AV49&lt;1,AX47&gt;0),"RAM SENZA CPU","")</f>
        <v/>
      </c>
      <c r="AS52" s="32"/>
      <c r="AT52" s="32"/>
      <c r="AU52" s="32"/>
      <c r="AV52" s="99"/>
      <c r="AW52" s="65"/>
      <c r="AX52" s="19"/>
    </row>
    <row r="53" spans="1:50" ht="14.45" customHeight="1" thickBot="1" x14ac:dyDescent="0.3">
      <c r="A53" s="39" t="s">
        <v>158</v>
      </c>
      <c r="B53" s="23" t="s">
        <v>32</v>
      </c>
      <c r="C53" s="34" t="s">
        <v>153</v>
      </c>
      <c r="D53" s="33"/>
      <c r="E53" s="123" t="str">
        <f>IF(SUM(H54:H55)&gt;16,"TROPPI DISCHI","")</f>
        <v/>
      </c>
      <c r="F53" s="24" t="s">
        <v>35</v>
      </c>
      <c r="G53" s="6" t="s">
        <v>36</v>
      </c>
      <c r="H53" s="25" t="s">
        <v>0</v>
      </c>
      <c r="I53" s="40" t="s">
        <v>35</v>
      </c>
      <c r="J53" s="19"/>
      <c r="K53" s="19"/>
      <c r="L53" s="126" t="s">
        <v>8</v>
      </c>
      <c r="M53" s="127"/>
      <c r="N53" s="127"/>
      <c r="O53" s="127"/>
      <c r="P53" s="127"/>
      <c r="Q53" s="127"/>
      <c r="R53" s="127"/>
      <c r="S53" s="128"/>
      <c r="T53" s="19"/>
      <c r="U53" s="19"/>
      <c r="V53" s="126" t="s">
        <v>11</v>
      </c>
      <c r="W53" s="127"/>
      <c r="X53" s="127"/>
      <c r="Y53" s="127"/>
      <c r="Z53" s="127"/>
      <c r="AA53" s="127"/>
      <c r="AB53" s="127"/>
      <c r="AC53" s="128"/>
      <c r="AD53" s="31"/>
      <c r="AF53" s="126" t="s">
        <v>10</v>
      </c>
      <c r="AG53" s="127"/>
      <c r="AH53" s="127"/>
      <c r="AI53" s="127"/>
      <c r="AJ53" s="127"/>
      <c r="AK53" s="127"/>
      <c r="AL53" s="127"/>
      <c r="AM53" s="128"/>
      <c r="AN53" s="31"/>
      <c r="AP53" s="126" t="s">
        <v>9</v>
      </c>
      <c r="AQ53" s="127"/>
      <c r="AR53" s="127"/>
      <c r="AS53" s="127"/>
      <c r="AT53" s="127"/>
      <c r="AU53" s="127"/>
      <c r="AV53" s="127"/>
      <c r="AW53" s="128"/>
      <c r="AX53" s="19"/>
    </row>
    <row r="54" spans="1:50" ht="14.45" customHeight="1" x14ac:dyDescent="0.25">
      <c r="A54" s="216" t="s">
        <v>195</v>
      </c>
      <c r="B54" s="26" t="s">
        <v>50</v>
      </c>
      <c r="C54" s="13" t="s">
        <v>194</v>
      </c>
      <c r="D54" s="13"/>
      <c r="E54" s="13"/>
      <c r="F54" s="10">
        <v>0</v>
      </c>
      <c r="G54" s="12">
        <v>159.56</v>
      </c>
      <c r="H54" s="9">
        <f>F54</f>
        <v>0</v>
      </c>
      <c r="I54" s="42">
        <f t="shared" ref="I54:I55" si="9">H54*G54</f>
        <v>0</v>
      </c>
      <c r="J54" s="19"/>
      <c r="L54" s="205" t="s">
        <v>139</v>
      </c>
      <c r="M54" s="54"/>
      <c r="N54" s="54"/>
      <c r="O54" s="54"/>
      <c r="P54" s="54"/>
      <c r="Q54" s="54"/>
      <c r="R54" s="54"/>
      <c r="S54" s="54"/>
      <c r="T54" s="54"/>
      <c r="U54" s="54"/>
      <c r="V54" s="205" t="s">
        <v>139</v>
      </c>
      <c r="W54" s="54"/>
      <c r="X54" s="54"/>
      <c r="Y54" s="54"/>
      <c r="Z54" s="54"/>
      <c r="AA54" s="54"/>
      <c r="AB54" s="54"/>
      <c r="AF54" s="205" t="s">
        <v>139</v>
      </c>
      <c r="AM54" s="54"/>
      <c r="AN54" s="54"/>
      <c r="AO54" s="54"/>
      <c r="AP54" s="205" t="s">
        <v>139</v>
      </c>
      <c r="AQ54" s="54"/>
      <c r="AR54" s="54"/>
      <c r="AS54" s="54"/>
      <c r="AT54" s="54"/>
      <c r="AU54" s="54"/>
      <c r="AV54" s="54"/>
      <c r="AW54" s="54"/>
      <c r="AX54" s="19"/>
    </row>
    <row r="55" spans="1:50" ht="14.45" customHeight="1" x14ac:dyDescent="0.25">
      <c r="A55" s="167" t="s">
        <v>173</v>
      </c>
      <c r="B55" s="152" t="s">
        <v>51</v>
      </c>
      <c r="C55" s="151" t="s">
        <v>3</v>
      </c>
      <c r="D55" s="151"/>
      <c r="E55" s="151"/>
      <c r="F55" s="154">
        <v>0</v>
      </c>
      <c r="G55" s="155">
        <v>234.11</v>
      </c>
      <c r="H55" s="156">
        <f>F55</f>
        <v>0</v>
      </c>
      <c r="I55" s="168">
        <f t="shared" si="9"/>
        <v>0</v>
      </c>
      <c r="J55" s="19"/>
      <c r="L55" s="135" t="s">
        <v>8</v>
      </c>
      <c r="M55" s="136"/>
      <c r="N55" s="136"/>
      <c r="O55" s="136"/>
      <c r="P55" s="136"/>
      <c r="Q55" s="136"/>
      <c r="R55" s="136"/>
      <c r="S55" s="137"/>
      <c r="T55" s="54"/>
      <c r="U55" s="54"/>
      <c r="V55" s="135" t="s">
        <v>11</v>
      </c>
      <c r="W55" s="136"/>
      <c r="X55" s="136"/>
      <c r="Y55" s="136"/>
      <c r="Z55" s="136"/>
      <c r="AA55" s="136"/>
      <c r="AB55" s="136"/>
      <c r="AC55" s="137"/>
      <c r="AD55" s="54"/>
      <c r="AE55" s="54"/>
      <c r="AF55" s="135" t="s">
        <v>10</v>
      </c>
      <c r="AG55" s="136"/>
      <c r="AH55" s="136"/>
      <c r="AI55" s="136"/>
      <c r="AJ55" s="136"/>
      <c r="AK55" s="136"/>
      <c r="AL55" s="136"/>
      <c r="AM55" s="137"/>
      <c r="AN55" s="54"/>
      <c r="AO55" s="54"/>
      <c r="AP55" s="135" t="s">
        <v>9</v>
      </c>
      <c r="AQ55" s="136"/>
      <c r="AR55" s="136"/>
      <c r="AS55" s="136"/>
      <c r="AT55" s="136"/>
      <c r="AU55" s="136"/>
      <c r="AV55" s="136"/>
      <c r="AW55" s="137"/>
      <c r="AX55" s="19"/>
    </row>
    <row r="56" spans="1:50" ht="14.45" customHeight="1" x14ac:dyDescent="0.25">
      <c r="A56" s="74"/>
      <c r="B56" s="11"/>
      <c r="C56" s="22" t="s">
        <v>1</v>
      </c>
      <c r="D56" s="22"/>
      <c r="E56" s="22"/>
      <c r="F56" s="24" t="s">
        <v>37</v>
      </c>
      <c r="G56" s="6" t="s">
        <v>33</v>
      </c>
      <c r="H56" s="2"/>
      <c r="I56" s="40" t="s">
        <v>34</v>
      </c>
      <c r="J56" s="19"/>
      <c r="L56" s="138" t="s">
        <v>140</v>
      </c>
      <c r="M56" s="29"/>
      <c r="N56" s="29"/>
      <c r="O56" s="29"/>
      <c r="P56" s="195">
        <f>R31+R49</f>
        <v>1</v>
      </c>
      <c r="Q56" s="29"/>
      <c r="R56" s="29"/>
      <c r="S56" s="139"/>
      <c r="T56" s="29"/>
      <c r="U56" s="29"/>
      <c r="V56" s="138" t="s">
        <v>140</v>
      </c>
      <c r="W56" s="29"/>
      <c r="X56" s="29"/>
      <c r="Y56" s="29"/>
      <c r="Z56" s="195">
        <f>AB31+AB49</f>
        <v>1</v>
      </c>
      <c r="AA56" s="29"/>
      <c r="AB56" s="29"/>
      <c r="AC56" s="139"/>
      <c r="AD56" s="54"/>
      <c r="AE56" s="54"/>
      <c r="AF56" s="138" t="s">
        <v>140</v>
      </c>
      <c r="AG56" s="29"/>
      <c r="AH56" s="29"/>
      <c r="AI56" s="29"/>
      <c r="AJ56" s="195">
        <f>AL31+AL49</f>
        <v>1</v>
      </c>
      <c r="AK56" s="29"/>
      <c r="AL56" s="29"/>
      <c r="AM56" s="139"/>
      <c r="AN56" s="54"/>
      <c r="AO56" s="54"/>
      <c r="AP56" s="138" t="s">
        <v>140</v>
      </c>
      <c r="AQ56" s="29"/>
      <c r="AR56" s="29"/>
      <c r="AS56" s="29"/>
      <c r="AT56" s="195">
        <f>AV31+AV49</f>
        <v>1</v>
      </c>
      <c r="AU56" s="29"/>
      <c r="AV56" s="29"/>
      <c r="AW56" s="139"/>
      <c r="AX56" s="19"/>
    </row>
    <row r="57" spans="1:50" ht="14.45" customHeight="1" x14ac:dyDescent="0.25">
      <c r="A57" s="39" t="s">
        <v>158</v>
      </c>
      <c r="B57" s="23" t="s">
        <v>32</v>
      </c>
      <c r="C57" s="34" t="s">
        <v>183</v>
      </c>
      <c r="D57" s="22"/>
      <c r="E57" s="215" t="str">
        <f>IF(SUM(H58:H60)&gt;4,"TROPPE SCHEDE","")</f>
        <v/>
      </c>
      <c r="F57" s="24" t="s">
        <v>35</v>
      </c>
      <c r="G57" s="6" t="s">
        <v>36</v>
      </c>
      <c r="H57" s="25" t="s">
        <v>0</v>
      </c>
      <c r="I57" s="40" t="s">
        <v>35</v>
      </c>
      <c r="J57" s="19"/>
      <c r="L57" s="196" t="s">
        <v>142</v>
      </c>
      <c r="M57" s="13"/>
      <c r="N57" s="13"/>
      <c r="O57" s="13"/>
      <c r="P57" s="13"/>
      <c r="Q57" s="13"/>
      <c r="R57" s="230">
        <f>(T38+T44)*16+(T39+T45)*32+(T40+T46)*64</f>
        <v>32</v>
      </c>
      <c r="S57" s="231"/>
      <c r="T57" s="54"/>
      <c r="U57" s="54"/>
      <c r="V57" s="196" t="s">
        <v>142</v>
      </c>
      <c r="W57" s="13"/>
      <c r="X57" s="13"/>
      <c r="Y57" s="13"/>
      <c r="Z57" s="13"/>
      <c r="AA57" s="13"/>
      <c r="AB57" s="230">
        <f>(AD38+AD44)*16+(AD39+AD45)*32+(AD40+AD46)*64</f>
        <v>32</v>
      </c>
      <c r="AC57" s="231"/>
      <c r="AD57" s="54"/>
      <c r="AE57" s="54"/>
      <c r="AF57" s="196" t="s">
        <v>142</v>
      </c>
      <c r="AG57" s="13"/>
      <c r="AH57" s="13"/>
      <c r="AI57" s="13"/>
      <c r="AJ57" s="13"/>
      <c r="AK57" s="13"/>
      <c r="AL57" s="230">
        <f>(AN38+AN44)*16+(AN39+AN45)*32+(AN40+AN46)*64</f>
        <v>32</v>
      </c>
      <c r="AM57" s="231"/>
      <c r="AN57" s="54"/>
      <c r="AO57" s="54"/>
      <c r="AP57" s="196" t="s">
        <v>142</v>
      </c>
      <c r="AQ57" s="13"/>
      <c r="AR57" s="13"/>
      <c r="AS57" s="13"/>
      <c r="AT57" s="13"/>
      <c r="AU57" s="13"/>
      <c r="AV57" s="230">
        <f>(AX38+AX44)*16+(AX39+AX45)*32+(AX40+AX46)*64</f>
        <v>32</v>
      </c>
      <c r="AW57" s="231"/>
      <c r="AX57" s="19"/>
    </row>
    <row r="58" spans="1:50" ht="14.45" customHeight="1" x14ac:dyDescent="0.25">
      <c r="A58" s="41" t="s">
        <v>196</v>
      </c>
      <c r="B58" s="26" t="s">
        <v>52</v>
      </c>
      <c r="C58" s="13" t="s">
        <v>20</v>
      </c>
      <c r="D58" s="13"/>
      <c r="E58" s="13"/>
      <c r="F58" s="10">
        <v>0</v>
      </c>
      <c r="G58" s="8">
        <v>39.21</v>
      </c>
      <c r="H58" s="9">
        <f>F58</f>
        <v>0</v>
      </c>
      <c r="I58" s="42">
        <f t="shared" ref="I58:I59" si="10">H58*G58</f>
        <v>0</v>
      </c>
      <c r="J58" s="19"/>
      <c r="L58" s="196" t="s">
        <v>141</v>
      </c>
      <c r="M58" s="13"/>
      <c r="N58" s="13"/>
      <c r="O58" s="13"/>
      <c r="P58" s="195">
        <f>L71</f>
        <v>2</v>
      </c>
      <c r="Q58" s="13" t="s">
        <v>143</v>
      </c>
      <c r="R58" s="13"/>
      <c r="S58" s="197"/>
      <c r="T58" s="54"/>
      <c r="U58" s="54"/>
      <c r="V58" s="196" t="s">
        <v>141</v>
      </c>
      <c r="W58" s="13"/>
      <c r="X58" s="13"/>
      <c r="Y58" s="13"/>
      <c r="Z58" s="195">
        <f>AC71</f>
        <v>2</v>
      </c>
      <c r="AA58" s="13" t="s">
        <v>143</v>
      </c>
      <c r="AB58" s="13"/>
      <c r="AC58" s="197"/>
      <c r="AD58" s="54"/>
      <c r="AE58" s="54"/>
      <c r="AF58" s="196" t="s">
        <v>141</v>
      </c>
      <c r="AG58" s="13"/>
      <c r="AH58" s="13"/>
      <c r="AI58" s="13"/>
      <c r="AJ58" s="195">
        <f>AM71</f>
        <v>2</v>
      </c>
      <c r="AK58" s="13" t="s">
        <v>143</v>
      </c>
      <c r="AL58" s="13"/>
      <c r="AM58" s="197"/>
      <c r="AN58" s="54"/>
      <c r="AO58" s="54"/>
      <c r="AP58" s="196" t="s">
        <v>141</v>
      </c>
      <c r="AQ58" s="13"/>
      <c r="AR58" s="13"/>
      <c r="AS58" s="13"/>
      <c r="AT58" s="195">
        <f>AW71</f>
        <v>2</v>
      </c>
      <c r="AU58" s="13" t="s">
        <v>143</v>
      </c>
      <c r="AV58" s="13"/>
      <c r="AW58" s="197"/>
      <c r="AX58" s="19"/>
    </row>
    <row r="59" spans="1:50" ht="14.45" customHeight="1" x14ac:dyDescent="0.25">
      <c r="A59" s="41" t="s">
        <v>200</v>
      </c>
      <c r="B59" s="26" t="s">
        <v>53</v>
      </c>
      <c r="C59" s="13" t="s">
        <v>21</v>
      </c>
      <c r="D59" s="13"/>
      <c r="E59" s="13"/>
      <c r="F59" s="10">
        <v>0</v>
      </c>
      <c r="G59" s="8">
        <v>601.61</v>
      </c>
      <c r="H59" s="9">
        <f>F59</f>
        <v>0</v>
      </c>
      <c r="I59" s="42">
        <f t="shared" si="10"/>
        <v>0</v>
      </c>
      <c r="J59" s="19"/>
      <c r="L59" s="198"/>
      <c r="M59" s="151"/>
      <c r="N59" s="151"/>
      <c r="O59" s="151"/>
      <c r="P59" s="199">
        <f>L72</f>
        <v>0</v>
      </c>
      <c r="Q59" s="151" t="s">
        <v>144</v>
      </c>
      <c r="R59" s="151"/>
      <c r="S59" s="200"/>
      <c r="T59" s="54"/>
      <c r="U59" s="54"/>
      <c r="V59" s="198"/>
      <c r="W59" s="151"/>
      <c r="X59" s="151"/>
      <c r="Y59" s="151"/>
      <c r="Z59" s="199">
        <f>AC72</f>
        <v>0</v>
      </c>
      <c r="AA59" s="151" t="s">
        <v>144</v>
      </c>
      <c r="AB59" s="151"/>
      <c r="AC59" s="200"/>
      <c r="AD59" s="54"/>
      <c r="AE59" s="54"/>
      <c r="AF59" s="198"/>
      <c r="AG59" s="151"/>
      <c r="AH59" s="151"/>
      <c r="AI59" s="151"/>
      <c r="AJ59" s="199">
        <f>AM72</f>
        <v>0</v>
      </c>
      <c r="AK59" s="151" t="s">
        <v>144</v>
      </c>
      <c r="AL59" s="151"/>
      <c r="AM59" s="200"/>
      <c r="AN59" s="54"/>
      <c r="AO59" s="54"/>
      <c r="AP59" s="198"/>
      <c r="AQ59" s="151"/>
      <c r="AR59" s="151"/>
      <c r="AS59" s="151"/>
      <c r="AT59" s="199">
        <f>AW72</f>
        <v>0</v>
      </c>
      <c r="AU59" s="151" t="s">
        <v>144</v>
      </c>
      <c r="AV59" s="151"/>
      <c r="AW59" s="200"/>
      <c r="AX59" s="19"/>
    </row>
    <row r="60" spans="1:50" ht="14.45" customHeight="1" x14ac:dyDescent="0.25">
      <c r="A60" s="167" t="s">
        <v>172</v>
      </c>
      <c r="B60" s="152" t="s">
        <v>54</v>
      </c>
      <c r="C60" s="151" t="s">
        <v>22</v>
      </c>
      <c r="D60" s="151"/>
      <c r="E60" s="151"/>
      <c r="F60" s="154">
        <v>0</v>
      </c>
      <c r="G60" s="155">
        <v>843.11</v>
      </c>
      <c r="H60" s="156">
        <f t="shared" ref="H60" si="11">F60</f>
        <v>0</v>
      </c>
      <c r="I60" s="168">
        <f>H60*G60</f>
        <v>0</v>
      </c>
      <c r="J60" s="19"/>
    </row>
    <row r="61" spans="1:50" ht="14.45" customHeight="1" x14ac:dyDescent="0.25">
      <c r="A61" s="41"/>
      <c r="B61" s="26"/>
      <c r="C61" s="22" t="s">
        <v>14</v>
      </c>
      <c r="D61" s="22"/>
      <c r="E61" s="22"/>
      <c r="F61" s="24" t="s">
        <v>84</v>
      </c>
      <c r="G61" s="6" t="s">
        <v>33</v>
      </c>
      <c r="H61" s="2"/>
      <c r="I61" s="40" t="s">
        <v>34</v>
      </c>
      <c r="J61" s="19"/>
    </row>
    <row r="62" spans="1:50" ht="14.45" customHeight="1" x14ac:dyDescent="0.25">
      <c r="A62" s="39" t="s">
        <v>158</v>
      </c>
      <c r="B62" s="23" t="s">
        <v>32</v>
      </c>
      <c r="C62" s="34" t="s">
        <v>130</v>
      </c>
      <c r="D62" s="22"/>
      <c r="E62" s="22"/>
      <c r="F62" s="24" t="s">
        <v>35</v>
      </c>
      <c r="G62" s="6" t="s">
        <v>36</v>
      </c>
      <c r="H62" s="25" t="s">
        <v>0</v>
      </c>
      <c r="I62" s="40" t="s">
        <v>35</v>
      </c>
      <c r="J62" s="19"/>
    </row>
    <row r="63" spans="1:50" ht="14.45" customHeight="1" x14ac:dyDescent="0.25">
      <c r="A63" s="41" t="s">
        <v>174</v>
      </c>
      <c r="B63" s="26" t="s">
        <v>56</v>
      </c>
      <c r="C63" s="13" t="s">
        <v>12</v>
      </c>
      <c r="D63" s="13"/>
      <c r="E63" s="13"/>
      <c r="F63" s="55">
        <v>0</v>
      </c>
      <c r="G63" s="8">
        <v>599.76</v>
      </c>
      <c r="H63" s="9">
        <f>F63</f>
        <v>0</v>
      </c>
      <c r="I63" s="42">
        <f t="shared" ref="I63" si="12">H63*G63</f>
        <v>0</v>
      </c>
      <c r="J63" s="19"/>
    </row>
    <row r="64" spans="1:50" ht="14.45" customHeight="1" x14ac:dyDescent="0.25">
      <c r="A64" s="41" t="s">
        <v>175</v>
      </c>
      <c r="B64" s="26" t="s">
        <v>55</v>
      </c>
      <c r="C64" s="13" t="s">
        <v>13</v>
      </c>
      <c r="D64" s="13"/>
      <c r="E64" s="13"/>
      <c r="F64" s="55">
        <v>0</v>
      </c>
      <c r="G64" s="8">
        <v>599.76</v>
      </c>
      <c r="H64" s="9">
        <f>F64</f>
        <v>0</v>
      </c>
      <c r="I64" s="42">
        <f>H64*G64</f>
        <v>0</v>
      </c>
    </row>
    <row r="65" spans="1:49" ht="14.45" customHeight="1" x14ac:dyDescent="0.25">
      <c r="A65" s="41" t="s">
        <v>176</v>
      </c>
      <c r="B65" s="26" t="s">
        <v>60</v>
      </c>
      <c r="C65" s="13" t="s">
        <v>15</v>
      </c>
      <c r="D65" s="13"/>
      <c r="E65" s="13"/>
      <c r="F65" s="55">
        <v>0</v>
      </c>
      <c r="G65" s="8">
        <v>74.72</v>
      </c>
      <c r="H65" s="9">
        <f>F65</f>
        <v>0</v>
      </c>
      <c r="I65" s="42">
        <f>H65*G65</f>
        <v>0</v>
      </c>
    </row>
    <row r="66" spans="1:49" ht="14.45" customHeight="1" x14ac:dyDescent="0.25">
      <c r="A66" s="41" t="s">
        <v>177</v>
      </c>
      <c r="B66" s="26" t="s">
        <v>57</v>
      </c>
      <c r="C66" s="13" t="s">
        <v>16</v>
      </c>
      <c r="D66" s="13"/>
      <c r="E66" s="13"/>
      <c r="F66" s="55">
        <v>0</v>
      </c>
      <c r="G66" s="8">
        <v>24.99</v>
      </c>
      <c r="H66" s="9">
        <f t="shared" ref="H66:H67" si="13">F66</f>
        <v>0</v>
      </c>
      <c r="I66" s="42">
        <f t="shared" ref="I66:I67" si="14">H66*G66</f>
        <v>0</v>
      </c>
    </row>
    <row r="67" spans="1:49" ht="14.45" customHeight="1" thickBot="1" x14ac:dyDescent="0.3">
      <c r="A67" s="41" t="s">
        <v>178</v>
      </c>
      <c r="B67" s="26" t="s">
        <v>59</v>
      </c>
      <c r="C67" s="13" t="s">
        <v>17</v>
      </c>
      <c r="D67" s="13"/>
      <c r="E67" s="13"/>
      <c r="F67" s="55">
        <v>0</v>
      </c>
      <c r="G67" s="8">
        <v>24.95</v>
      </c>
      <c r="H67" s="9">
        <f t="shared" si="13"/>
        <v>0</v>
      </c>
      <c r="I67" s="42">
        <f t="shared" si="14"/>
        <v>0</v>
      </c>
      <c r="Y67" s="119" t="s">
        <v>115</v>
      </c>
    </row>
    <row r="68" spans="1:49" ht="14.45" customHeight="1" x14ac:dyDescent="0.25">
      <c r="A68" s="41" t="s">
        <v>179</v>
      </c>
      <c r="B68" s="26" t="s">
        <v>61</v>
      </c>
      <c r="C68" s="13" t="s">
        <v>18</v>
      </c>
      <c r="D68" s="13"/>
      <c r="E68" s="13"/>
      <c r="F68" s="55">
        <v>0</v>
      </c>
      <c r="G68" s="8">
        <v>2437.27</v>
      </c>
      <c r="H68" s="9">
        <f>F68</f>
        <v>0</v>
      </c>
      <c r="I68" s="42">
        <f>H68*G68</f>
        <v>0</v>
      </c>
      <c r="L68" s="104"/>
      <c r="M68" s="105" t="str">
        <f>IF(OR(M74&gt;1,N74&gt;1,O74&gt;1,P74&gt;1,Q74&gt;1,R74&gt;1,W74&gt;1,X74&gt;1,Y74&gt;1,Z74&gt;1,AA74&gt;1,AB74&gt;1),"NON PUOI SELEZIONARE PIU' TIPOLOGIE DI HDD NELLO STESSO SLOT","")</f>
        <v/>
      </c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105" t="str">
        <f>IF(OR(AG74&gt;1,AH74&gt;1,AI74&gt;1,AJ74&gt;1,AK74&gt;1,AL74&gt;1,AQ74&gt;1,AR74&gt;1,AS74&gt;1,AT74&gt;1,AU74&gt;1,AV74&gt;1),"NON PUOI SELEZIONARE PIU' TIPOLOGIE DI HDD NELLO STESSO SLOT","")</f>
        <v/>
      </c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75"/>
    </row>
    <row r="69" spans="1:49" ht="14.45" customHeight="1" x14ac:dyDescent="0.25">
      <c r="A69" s="41" t="s">
        <v>180</v>
      </c>
      <c r="B69" s="26" t="s">
        <v>62</v>
      </c>
      <c r="C69" s="13" t="s">
        <v>19</v>
      </c>
      <c r="D69" s="13"/>
      <c r="E69" s="13"/>
      <c r="F69" s="55">
        <v>0</v>
      </c>
      <c r="G69" s="8">
        <v>2435.7800000000002</v>
      </c>
      <c r="H69" s="9">
        <f>F69</f>
        <v>0</v>
      </c>
      <c r="I69" s="42">
        <f>H69*G69</f>
        <v>0</v>
      </c>
      <c r="L69" s="64"/>
      <c r="M69" s="102"/>
      <c r="N69" s="102" t="s">
        <v>111</v>
      </c>
      <c r="O69" s="19"/>
      <c r="P69" s="19"/>
      <c r="Q69" s="19"/>
      <c r="R69" s="19"/>
      <c r="S69" s="182">
        <f>IF(L71+L72&gt;0,1,0)</f>
        <v>1</v>
      </c>
      <c r="T69" s="193"/>
      <c r="U69" s="19"/>
      <c r="V69" s="19"/>
      <c r="W69" s="102"/>
      <c r="X69" s="102" t="s">
        <v>111</v>
      </c>
      <c r="Y69" s="19"/>
      <c r="Z69" s="19"/>
      <c r="AA69" s="19"/>
      <c r="AB69" s="19"/>
      <c r="AC69" s="182">
        <f>IF(AC71+AC72&gt;0,1,0)</f>
        <v>1</v>
      </c>
      <c r="AD69" s="19"/>
      <c r="AE69" s="19"/>
      <c r="AF69" s="19"/>
      <c r="AG69" s="102"/>
      <c r="AH69" s="102" t="s">
        <v>111</v>
      </c>
      <c r="AI69" s="19"/>
      <c r="AJ69" s="19"/>
      <c r="AK69" s="19"/>
      <c r="AL69" s="19"/>
      <c r="AM69" s="182">
        <f>IF(AM71+AM72&gt;0,1,0)</f>
        <v>1</v>
      </c>
      <c r="AN69" s="19"/>
      <c r="AO69" s="19"/>
      <c r="AP69" s="19"/>
      <c r="AQ69" s="102"/>
      <c r="AR69" s="102" t="s">
        <v>111</v>
      </c>
      <c r="AS69" s="19"/>
      <c r="AT69" s="19"/>
      <c r="AU69" s="19"/>
      <c r="AV69" s="19"/>
      <c r="AW69" s="186">
        <f>IF(AW71+AW72&gt;0,1,0)</f>
        <v>1</v>
      </c>
    </row>
    <row r="70" spans="1:49" ht="14.45" customHeight="1" x14ac:dyDescent="0.25">
      <c r="A70" s="167" t="s">
        <v>170</v>
      </c>
      <c r="B70" s="213" t="s">
        <v>58</v>
      </c>
      <c r="C70" s="214" t="s">
        <v>171</v>
      </c>
      <c r="D70" s="151"/>
      <c r="E70" s="151"/>
      <c r="F70" s="157">
        <v>0</v>
      </c>
      <c r="G70" s="155">
        <v>34.409999999999997</v>
      </c>
      <c r="H70" s="156">
        <f>F70</f>
        <v>0</v>
      </c>
      <c r="I70" s="168">
        <f>H70*G70</f>
        <v>0</v>
      </c>
      <c r="L70" s="64"/>
      <c r="M70" s="106">
        <v>1</v>
      </c>
      <c r="N70" s="106">
        <v>2</v>
      </c>
      <c r="O70" s="106">
        <v>3</v>
      </c>
      <c r="P70" s="106">
        <v>4</v>
      </c>
      <c r="Q70" s="106">
        <v>5</v>
      </c>
      <c r="R70" s="106">
        <v>6</v>
      </c>
      <c r="S70" s="19"/>
      <c r="T70" s="19"/>
      <c r="U70" s="19"/>
      <c r="V70" s="19"/>
      <c r="W70" s="106">
        <v>1</v>
      </c>
      <c r="X70" s="106">
        <v>2</v>
      </c>
      <c r="Y70" s="106">
        <v>3</v>
      </c>
      <c r="Z70" s="106">
        <v>4</v>
      </c>
      <c r="AA70" s="106">
        <v>5</v>
      </c>
      <c r="AB70" s="106">
        <v>6</v>
      </c>
      <c r="AC70" s="193"/>
      <c r="AD70" s="19"/>
      <c r="AE70" s="19"/>
      <c r="AF70" s="19"/>
      <c r="AG70" s="106">
        <v>1</v>
      </c>
      <c r="AH70" s="106">
        <v>2</v>
      </c>
      <c r="AI70" s="106">
        <v>3</v>
      </c>
      <c r="AJ70" s="106">
        <v>4</v>
      </c>
      <c r="AK70" s="106">
        <v>5</v>
      </c>
      <c r="AL70" s="106">
        <v>6</v>
      </c>
      <c r="AM70" s="193"/>
      <c r="AN70" s="19"/>
      <c r="AO70" s="19"/>
      <c r="AP70" s="19"/>
      <c r="AQ70" s="106">
        <v>1</v>
      </c>
      <c r="AR70" s="106">
        <v>2</v>
      </c>
      <c r="AS70" s="106">
        <v>3</v>
      </c>
      <c r="AT70" s="106">
        <v>4</v>
      </c>
      <c r="AU70" s="106">
        <v>5</v>
      </c>
      <c r="AV70" s="106">
        <v>6</v>
      </c>
      <c r="AW70" s="203"/>
    </row>
    <row r="71" spans="1:49" ht="14.45" customHeight="1" x14ac:dyDescent="0.25">
      <c r="A71" s="164"/>
      <c r="B71" s="26"/>
      <c r="C71" s="22"/>
      <c r="D71" s="22"/>
      <c r="E71" s="22"/>
      <c r="F71" s="24" t="s">
        <v>37</v>
      </c>
      <c r="G71" s="6" t="s">
        <v>33</v>
      </c>
      <c r="H71" s="2"/>
      <c r="I71" s="40" t="s">
        <v>34</v>
      </c>
      <c r="L71" s="185">
        <f>COUNTIF(M71:R71,"VERO")</f>
        <v>2</v>
      </c>
      <c r="M71" s="107" t="b">
        <v>1</v>
      </c>
      <c r="N71" s="107" t="b">
        <v>1</v>
      </c>
      <c r="O71" s="107" t="b">
        <v>0</v>
      </c>
      <c r="P71" s="107" t="b">
        <v>0</v>
      </c>
      <c r="Q71" s="107" t="b">
        <v>0</v>
      </c>
      <c r="R71" s="107" t="b">
        <v>0</v>
      </c>
      <c r="S71" s="117" t="s">
        <v>105</v>
      </c>
      <c r="T71" s="19"/>
      <c r="U71" s="19"/>
      <c r="V71" s="118" t="s">
        <v>105</v>
      </c>
      <c r="W71" s="107" t="b">
        <v>1</v>
      </c>
      <c r="X71" s="107" t="b">
        <v>1</v>
      </c>
      <c r="Y71" s="107" t="b">
        <v>0</v>
      </c>
      <c r="Z71" s="107" t="b">
        <v>0</v>
      </c>
      <c r="AA71" s="107" t="b">
        <v>0</v>
      </c>
      <c r="AB71" s="107" t="b">
        <v>0</v>
      </c>
      <c r="AC71" s="182">
        <f>COUNTIF(W71:AB71,"VERO")</f>
        <v>2</v>
      </c>
      <c r="AD71" s="19"/>
      <c r="AE71" s="19"/>
      <c r="AF71" s="118" t="s">
        <v>105</v>
      </c>
      <c r="AG71" s="107" t="b">
        <v>1</v>
      </c>
      <c r="AH71" s="107" t="b">
        <v>1</v>
      </c>
      <c r="AI71" s="107" t="b">
        <v>0</v>
      </c>
      <c r="AJ71" s="107" t="b">
        <v>0</v>
      </c>
      <c r="AK71" s="107" t="b">
        <v>0</v>
      </c>
      <c r="AL71" s="107" t="b">
        <v>0</v>
      </c>
      <c r="AM71" s="182">
        <f>COUNTIF(AG71:AL71,"VERO")</f>
        <v>2</v>
      </c>
      <c r="AN71" s="19"/>
      <c r="AO71" s="19"/>
      <c r="AP71" s="118" t="s">
        <v>105</v>
      </c>
      <c r="AQ71" s="107" t="b">
        <v>1</v>
      </c>
      <c r="AR71" s="107" t="b">
        <v>1</v>
      </c>
      <c r="AS71" s="107" t="b">
        <v>0</v>
      </c>
      <c r="AT71" s="107" t="b">
        <v>0</v>
      </c>
      <c r="AU71" s="107" t="b">
        <v>0</v>
      </c>
      <c r="AV71" s="107" t="b">
        <v>0</v>
      </c>
      <c r="AW71" s="186">
        <f>COUNTIF(AQ71:AV71,"VERO")</f>
        <v>2</v>
      </c>
    </row>
    <row r="72" spans="1:49" ht="14.45" customHeight="1" x14ac:dyDescent="0.25">
      <c r="A72" s="39" t="s">
        <v>158</v>
      </c>
      <c r="B72" s="23" t="s">
        <v>32</v>
      </c>
      <c r="C72" s="22" t="s">
        <v>24</v>
      </c>
      <c r="D72" s="22"/>
      <c r="E72" s="22"/>
      <c r="F72" s="24" t="s">
        <v>35</v>
      </c>
      <c r="G72" s="6" t="s">
        <v>36</v>
      </c>
      <c r="H72" s="25" t="s">
        <v>0</v>
      </c>
      <c r="I72" s="40" t="s">
        <v>35</v>
      </c>
      <c r="L72" s="185">
        <f>COUNTIF(M72:R72,"VERO")</f>
        <v>0</v>
      </c>
      <c r="M72" s="107" t="b">
        <v>0</v>
      </c>
      <c r="N72" s="107" t="b">
        <v>0</v>
      </c>
      <c r="O72" s="107" t="b">
        <v>0</v>
      </c>
      <c r="P72" s="107" t="b">
        <v>0</v>
      </c>
      <c r="Q72" s="107" t="b">
        <v>0</v>
      </c>
      <c r="R72" s="107" t="b">
        <v>0</v>
      </c>
      <c r="S72" s="117" t="s">
        <v>106</v>
      </c>
      <c r="T72" s="19"/>
      <c r="U72" s="19"/>
      <c r="V72" s="118" t="s">
        <v>106</v>
      </c>
      <c r="W72" s="107" t="b">
        <v>0</v>
      </c>
      <c r="X72" s="107" t="b">
        <v>0</v>
      </c>
      <c r="Y72" s="107" t="b">
        <v>0</v>
      </c>
      <c r="Z72" s="107" t="b">
        <v>0</v>
      </c>
      <c r="AA72" s="107" t="b">
        <v>0</v>
      </c>
      <c r="AB72" s="107" t="b">
        <v>0</v>
      </c>
      <c r="AC72" s="182">
        <f>COUNTIF(W72:AB72,"VERO")</f>
        <v>0</v>
      </c>
      <c r="AD72" s="19"/>
      <c r="AE72" s="19"/>
      <c r="AF72" s="118" t="s">
        <v>106</v>
      </c>
      <c r="AG72" s="107" t="b">
        <v>0</v>
      </c>
      <c r="AH72" s="107" t="b">
        <v>0</v>
      </c>
      <c r="AI72" s="107" t="b">
        <v>0</v>
      </c>
      <c r="AJ72" s="107" t="b">
        <v>0</v>
      </c>
      <c r="AK72" s="107" t="b">
        <v>0</v>
      </c>
      <c r="AL72" s="107" t="b">
        <v>0</v>
      </c>
      <c r="AM72" s="182">
        <f>COUNTIF(AG72:AL72,"VERO")</f>
        <v>0</v>
      </c>
      <c r="AN72" s="19"/>
      <c r="AO72" s="19"/>
      <c r="AP72" s="118" t="s">
        <v>106</v>
      </c>
      <c r="AQ72" s="107" t="b">
        <v>0</v>
      </c>
      <c r="AR72" s="107" t="b">
        <v>0</v>
      </c>
      <c r="AS72" s="107" t="b">
        <v>0</v>
      </c>
      <c r="AT72" s="107" t="b">
        <v>0</v>
      </c>
      <c r="AU72" s="107" t="b">
        <v>0</v>
      </c>
      <c r="AV72" s="107" t="b">
        <v>0</v>
      </c>
      <c r="AW72" s="186">
        <f>COUNTIF(AQ72:AV72,"VERO")</f>
        <v>0</v>
      </c>
    </row>
    <row r="73" spans="1:49" ht="14.45" customHeight="1" x14ac:dyDescent="0.25">
      <c r="A73" s="41" t="s">
        <v>160</v>
      </c>
      <c r="B73" s="26" t="s">
        <v>64</v>
      </c>
      <c r="C73" s="13" t="s">
        <v>26</v>
      </c>
      <c r="D73" s="13"/>
      <c r="E73" s="13"/>
      <c r="F73" s="10">
        <v>0</v>
      </c>
      <c r="G73" s="8">
        <v>105.3</v>
      </c>
      <c r="H73" s="9">
        <f>F73</f>
        <v>0</v>
      </c>
      <c r="I73" s="42">
        <f t="shared" ref="I73:I74" si="15">H73*G73</f>
        <v>0</v>
      </c>
      <c r="L73" s="64"/>
      <c r="M73" s="108"/>
      <c r="N73" s="108"/>
      <c r="O73" s="108"/>
      <c r="P73" s="108"/>
      <c r="Q73" s="108"/>
      <c r="R73" s="108"/>
      <c r="S73" s="19"/>
      <c r="T73" s="19"/>
      <c r="U73" s="19"/>
      <c r="V73" s="19"/>
      <c r="W73" s="108"/>
      <c r="X73" s="108"/>
      <c r="Y73" s="108"/>
      <c r="Z73" s="108"/>
      <c r="AA73" s="108"/>
      <c r="AB73" s="108"/>
      <c r="AC73" s="19"/>
      <c r="AD73" s="19"/>
      <c r="AE73" s="19"/>
      <c r="AF73" s="19"/>
      <c r="AG73" s="108"/>
      <c r="AH73" s="108"/>
      <c r="AI73" s="108"/>
      <c r="AJ73" s="108"/>
      <c r="AK73" s="108"/>
      <c r="AL73" s="108"/>
      <c r="AM73" s="19"/>
      <c r="AN73" s="19"/>
      <c r="AO73" s="19"/>
      <c r="AP73" s="19"/>
      <c r="AQ73" s="108"/>
      <c r="AR73" s="108"/>
      <c r="AS73" s="108"/>
      <c r="AT73" s="108"/>
      <c r="AU73" s="108"/>
      <c r="AV73" s="108"/>
      <c r="AW73" s="65"/>
    </row>
    <row r="74" spans="1:49" ht="14.45" customHeight="1" thickBot="1" x14ac:dyDescent="0.3">
      <c r="A74" s="167" t="s">
        <v>161</v>
      </c>
      <c r="B74" s="152" t="s">
        <v>63</v>
      </c>
      <c r="C74" s="151" t="s">
        <v>25</v>
      </c>
      <c r="D74" s="151"/>
      <c r="E74" s="151"/>
      <c r="F74" s="154">
        <v>0</v>
      </c>
      <c r="G74" s="155">
        <v>249.71</v>
      </c>
      <c r="H74" s="156">
        <f>F74</f>
        <v>0</v>
      </c>
      <c r="I74" s="168">
        <f t="shared" si="15"/>
        <v>0</v>
      </c>
      <c r="L74" s="62"/>
      <c r="M74" s="201">
        <f t="shared" ref="M74:Q74" si="16">COUNTIF(M71:M72,"VERO")</f>
        <v>1</v>
      </c>
      <c r="N74" s="201">
        <f t="shared" si="16"/>
        <v>1</v>
      </c>
      <c r="O74" s="201">
        <f t="shared" si="16"/>
        <v>0</v>
      </c>
      <c r="P74" s="201">
        <f t="shared" si="16"/>
        <v>0</v>
      </c>
      <c r="Q74" s="201">
        <f t="shared" si="16"/>
        <v>0</v>
      </c>
      <c r="R74" s="201">
        <f>COUNTIF(R71:R72,"VERO")</f>
        <v>0</v>
      </c>
      <c r="S74" s="202"/>
      <c r="T74" s="202"/>
      <c r="U74" s="202"/>
      <c r="V74" s="202"/>
      <c r="W74" s="201">
        <f t="shared" ref="W74:AA74" si="17">COUNTIF(W71:W72,"VERO")</f>
        <v>1</v>
      </c>
      <c r="X74" s="201">
        <f t="shared" si="17"/>
        <v>1</v>
      </c>
      <c r="Y74" s="201">
        <f t="shared" si="17"/>
        <v>0</v>
      </c>
      <c r="Z74" s="201">
        <f t="shared" si="17"/>
        <v>0</v>
      </c>
      <c r="AA74" s="201">
        <f t="shared" si="17"/>
        <v>0</v>
      </c>
      <c r="AB74" s="201">
        <f>COUNTIF(AB71:AB72,"VERO")</f>
        <v>0</v>
      </c>
      <c r="AC74" s="202"/>
      <c r="AD74" s="202"/>
      <c r="AE74" s="202"/>
      <c r="AF74" s="202"/>
      <c r="AG74" s="201">
        <f t="shared" ref="AG74:AK74" si="18">COUNTIF(AG71:AG72,"VERO")</f>
        <v>1</v>
      </c>
      <c r="AH74" s="201">
        <f t="shared" si="18"/>
        <v>1</v>
      </c>
      <c r="AI74" s="201">
        <f t="shared" si="18"/>
        <v>0</v>
      </c>
      <c r="AJ74" s="201">
        <f t="shared" si="18"/>
        <v>0</v>
      </c>
      <c r="AK74" s="201">
        <f t="shared" si="18"/>
        <v>0</v>
      </c>
      <c r="AL74" s="201">
        <f>COUNTIF(AL71:AL72,"VERO")</f>
        <v>0</v>
      </c>
      <c r="AM74" s="202"/>
      <c r="AN74" s="202"/>
      <c r="AO74" s="202"/>
      <c r="AP74" s="202"/>
      <c r="AQ74" s="201">
        <f t="shared" ref="AQ74:AU74" si="19">COUNTIF(AQ71:AQ72,"VERO")</f>
        <v>1</v>
      </c>
      <c r="AR74" s="201">
        <f t="shared" si="19"/>
        <v>1</v>
      </c>
      <c r="AS74" s="201">
        <f t="shared" si="19"/>
        <v>0</v>
      </c>
      <c r="AT74" s="201">
        <f t="shared" si="19"/>
        <v>0</v>
      </c>
      <c r="AU74" s="201">
        <f t="shared" si="19"/>
        <v>0</v>
      </c>
      <c r="AV74" s="201">
        <f>COUNTIF(AV71:AV72,"VERO")</f>
        <v>0</v>
      </c>
      <c r="AW74" s="66"/>
    </row>
    <row r="75" spans="1:49" ht="14.45" customHeight="1" x14ac:dyDescent="0.25">
      <c r="A75" s="41"/>
      <c r="B75" s="26"/>
      <c r="C75" s="22"/>
      <c r="D75" s="22"/>
      <c r="E75" s="22"/>
      <c r="F75" s="24" t="s">
        <v>84</v>
      </c>
      <c r="G75" s="6" t="s">
        <v>33</v>
      </c>
      <c r="H75" s="2"/>
      <c r="I75" s="40" t="s">
        <v>34</v>
      </c>
      <c r="Z75" s="101"/>
    </row>
    <row r="76" spans="1:49" ht="14.45" customHeight="1" x14ac:dyDescent="0.25">
      <c r="A76" s="39" t="s">
        <v>158</v>
      </c>
      <c r="B76" s="23" t="s">
        <v>32</v>
      </c>
      <c r="C76" s="22" t="s">
        <v>2</v>
      </c>
      <c r="D76" s="22"/>
      <c r="E76" s="22"/>
      <c r="F76" s="24" t="s">
        <v>35</v>
      </c>
      <c r="G76" s="6" t="s">
        <v>36</v>
      </c>
      <c r="H76" s="25" t="s">
        <v>0</v>
      </c>
      <c r="I76" s="40" t="s">
        <v>35</v>
      </c>
    </row>
    <row r="77" spans="1:49" ht="14.45" customHeight="1" x14ac:dyDescent="0.25">
      <c r="A77" s="41" t="s">
        <v>157</v>
      </c>
      <c r="B77" s="211" t="s">
        <v>156</v>
      </c>
      <c r="C77" s="20" t="s">
        <v>155</v>
      </c>
      <c r="D77" s="27"/>
      <c r="E77" s="27"/>
      <c r="F77" s="55">
        <v>0</v>
      </c>
      <c r="G77" s="8">
        <v>459.15</v>
      </c>
      <c r="H77" s="9">
        <f t="shared" ref="H77:H80" si="20">F77</f>
        <v>0</v>
      </c>
      <c r="I77" s="42">
        <f t="shared" ref="I77:I80" si="21">H77*G77</f>
        <v>0</v>
      </c>
    </row>
    <row r="78" spans="1:49" ht="14.45" customHeight="1" x14ac:dyDescent="0.25">
      <c r="A78" s="41" t="s">
        <v>162</v>
      </c>
      <c r="B78" s="211" t="s">
        <v>163</v>
      </c>
      <c r="C78" s="20" t="s">
        <v>164</v>
      </c>
      <c r="D78" s="27"/>
      <c r="E78" s="27"/>
      <c r="F78" s="55">
        <v>0</v>
      </c>
      <c r="G78" s="8">
        <v>539.46</v>
      </c>
      <c r="H78" s="9">
        <f t="shared" si="20"/>
        <v>0</v>
      </c>
      <c r="I78" s="42">
        <f t="shared" si="21"/>
        <v>0</v>
      </c>
      <c r="Z78" s="101"/>
    </row>
    <row r="79" spans="1:49" ht="14.45" customHeight="1" x14ac:dyDescent="0.25">
      <c r="A79" s="41" t="s">
        <v>168</v>
      </c>
      <c r="B79" s="211" t="s">
        <v>169</v>
      </c>
      <c r="C79" s="20" t="s">
        <v>181</v>
      </c>
      <c r="D79" s="27"/>
      <c r="E79" s="27"/>
      <c r="F79" s="55">
        <v>0</v>
      </c>
      <c r="G79" s="8">
        <v>873.35</v>
      </c>
      <c r="H79" s="9">
        <f t="shared" si="20"/>
        <v>0</v>
      </c>
      <c r="I79" s="42">
        <f t="shared" si="21"/>
        <v>0</v>
      </c>
    </row>
    <row r="80" spans="1:49" ht="14.45" customHeight="1" x14ac:dyDescent="0.25">
      <c r="A80" s="41" t="s">
        <v>165</v>
      </c>
      <c r="B80" s="211" t="s">
        <v>167</v>
      </c>
      <c r="C80" s="20" t="s">
        <v>166</v>
      </c>
      <c r="D80" s="27"/>
      <c r="E80" s="27"/>
      <c r="F80" s="55">
        <v>0</v>
      </c>
      <c r="G80" s="8">
        <v>579.74</v>
      </c>
      <c r="H80" s="9">
        <f t="shared" si="20"/>
        <v>0</v>
      </c>
      <c r="I80" s="42">
        <f t="shared" si="21"/>
        <v>0</v>
      </c>
    </row>
    <row r="81" spans="1:50" x14ac:dyDescent="0.25">
      <c r="A81" s="169"/>
      <c r="B81" s="158"/>
      <c r="C81" s="159"/>
      <c r="D81" s="159"/>
      <c r="E81" s="159"/>
      <c r="F81" s="160"/>
      <c r="G81" s="161" t="s">
        <v>127</v>
      </c>
      <c r="H81" s="160"/>
      <c r="I81" s="170">
        <f>SUM(I32:I80)</f>
        <v>10721.99</v>
      </c>
    </row>
    <row r="82" spans="1:50" ht="15.75" x14ac:dyDescent="0.25">
      <c r="A82" s="144"/>
      <c r="B82" s="145"/>
      <c r="C82" s="145"/>
      <c r="D82" s="145"/>
      <c r="E82" s="206"/>
      <c r="F82" s="207"/>
      <c r="G82" s="209" t="s">
        <v>128</v>
      </c>
      <c r="H82" s="208"/>
      <c r="I82" s="210">
        <f>E28</f>
        <v>1</v>
      </c>
    </row>
    <row r="83" spans="1:50" x14ac:dyDescent="0.25">
      <c r="A83" s="144"/>
      <c r="B83" s="145"/>
      <c r="C83" s="145"/>
      <c r="D83" s="145"/>
      <c r="E83" s="145"/>
      <c r="F83" s="145"/>
      <c r="G83" s="36" t="s">
        <v>30</v>
      </c>
      <c r="H83" s="145"/>
      <c r="I83" s="67">
        <f>I81*I82</f>
        <v>10721.99</v>
      </c>
    </row>
    <row r="84" spans="1:50" s="31" customFormat="1" x14ac:dyDescent="0.25">
      <c r="A84" s="144"/>
      <c r="B84" s="145"/>
      <c r="C84" s="145"/>
      <c r="D84" s="145"/>
      <c r="E84" s="145"/>
      <c r="F84" s="145"/>
      <c r="G84" s="36" t="s">
        <v>145</v>
      </c>
      <c r="H84" s="145"/>
      <c r="I84" s="67">
        <f>I83/100*22</f>
        <v>2358.8377999999998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s="31" customFormat="1" ht="15.75" thickBot="1" x14ac:dyDescent="0.3">
      <c r="A85" s="68"/>
      <c r="B85" s="69"/>
      <c r="C85" s="70"/>
      <c r="D85" s="70"/>
      <c r="E85" s="70"/>
      <c r="F85" s="71"/>
      <c r="G85" s="72" t="s">
        <v>31</v>
      </c>
      <c r="H85" s="71"/>
      <c r="I85" s="73">
        <f>I83+I84</f>
        <v>13080.827799999999</v>
      </c>
      <c r="K85" s="6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19" t="s">
        <v>116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66"/>
    </row>
    <row r="86" spans="1:50" s="31" customFormat="1" x14ac:dyDescent="0.25">
      <c r="A86" s="38"/>
      <c r="B86" s="38"/>
      <c r="F86" s="38"/>
    </row>
    <row r="87" spans="1:50" s="31" customFormat="1" x14ac:dyDescent="0.25">
      <c r="A87" s="38"/>
      <c r="B87" s="38"/>
      <c r="F87" s="38"/>
    </row>
    <row r="88" spans="1:50" s="31" customFormat="1" x14ac:dyDescent="0.25">
      <c r="A88" s="38"/>
      <c r="B88" s="38"/>
      <c r="F88" s="38"/>
    </row>
    <row r="89" spans="1:50" s="31" customFormat="1" x14ac:dyDescent="0.25">
      <c r="A89" s="38"/>
      <c r="B89" s="38"/>
      <c r="F89" s="38"/>
    </row>
    <row r="90" spans="1:50" s="31" customFormat="1" x14ac:dyDescent="0.25">
      <c r="A90" s="37"/>
      <c r="B90" s="37"/>
      <c r="C90" s="1"/>
      <c r="D90" s="1"/>
      <c r="E90" s="1"/>
      <c r="F90" s="37"/>
      <c r="G90" s="1"/>
      <c r="H90" s="1"/>
      <c r="I90" s="1"/>
    </row>
    <row r="91" spans="1:50" s="31" customFormat="1" x14ac:dyDescent="0.25">
      <c r="A91" s="37"/>
      <c r="B91" s="37"/>
      <c r="C91" s="1"/>
      <c r="D91" s="1"/>
      <c r="E91" s="1"/>
      <c r="F91" s="37"/>
      <c r="G91" s="1"/>
      <c r="H91" s="1"/>
      <c r="I91" s="1"/>
    </row>
    <row r="92" spans="1:50" x14ac:dyDescent="0.25">
      <c r="A92" s="38"/>
      <c r="B92" s="38"/>
      <c r="C92" s="31"/>
      <c r="D92" s="31"/>
      <c r="E92" s="31"/>
      <c r="F92" s="38"/>
      <c r="G92" s="31"/>
      <c r="H92" s="31"/>
      <c r="I92" s="31"/>
    </row>
  </sheetData>
  <mergeCells count="4">
    <mergeCell ref="R57:S57"/>
    <mergeCell ref="AB57:AC57"/>
    <mergeCell ref="AL57:AM57"/>
    <mergeCell ref="AV57:AW57"/>
  </mergeCells>
  <conditionalFormatting sqref="L37:L40">
    <cfRule type="expression" dxfId="45" priority="69">
      <formula>$L$35&gt;1</formula>
    </cfRule>
  </conditionalFormatting>
  <conditionalFormatting sqref="M37:M40">
    <cfRule type="expression" dxfId="44" priority="65">
      <formula>$M$35&gt;1</formula>
    </cfRule>
  </conditionalFormatting>
  <conditionalFormatting sqref="X30:AA34">
    <cfRule type="expression" dxfId="43" priority="116">
      <formula>$AB$31&gt;0</formula>
    </cfRule>
  </conditionalFormatting>
  <conditionalFormatting sqref="N37:N40">
    <cfRule type="expression" dxfId="42" priority="58">
      <formula>$N$35&gt;1</formula>
    </cfRule>
  </conditionalFormatting>
  <conditionalFormatting sqref="O37:O40">
    <cfRule type="expression" dxfId="41" priority="57">
      <formula>$O$35&gt;1</formula>
    </cfRule>
  </conditionalFormatting>
  <conditionalFormatting sqref="P37:P40">
    <cfRule type="expression" dxfId="40" priority="56">
      <formula>$P$35&gt;1</formula>
    </cfRule>
  </conditionalFormatting>
  <conditionalFormatting sqref="Q37:Q40">
    <cfRule type="expression" dxfId="39" priority="55">
      <formula>$Q$35&gt;1</formula>
    </cfRule>
  </conditionalFormatting>
  <conditionalFormatting sqref="R37:R40">
    <cfRule type="expression" dxfId="38" priority="54">
      <formula>$R$35&gt;1</formula>
    </cfRule>
  </conditionalFormatting>
  <conditionalFormatting sqref="S37:S40">
    <cfRule type="expression" dxfId="37" priority="53">
      <formula>$S$35&gt;1</formula>
    </cfRule>
  </conditionalFormatting>
  <conditionalFormatting sqref="X34:AA34">
    <cfRule type="expression" dxfId="36" priority="127">
      <formula>$X$34="RAM SENZA CPU"</formula>
    </cfRule>
  </conditionalFormatting>
  <conditionalFormatting sqref="X33:AA33">
    <cfRule type="expression" dxfId="35" priority="50">
      <formula>$X$33="CPU SENZA RAM"</formula>
    </cfRule>
  </conditionalFormatting>
  <conditionalFormatting sqref="X48:AA52">
    <cfRule type="expression" dxfId="34" priority="48">
      <formula>$AB$49&gt;0</formula>
    </cfRule>
  </conditionalFormatting>
  <conditionalFormatting sqref="X51:AA51">
    <cfRule type="expression" dxfId="33" priority="46">
      <formula>$X$51="CPU SENZA RAM"</formula>
    </cfRule>
  </conditionalFormatting>
  <conditionalFormatting sqref="X52:AA52">
    <cfRule type="expression" dxfId="32" priority="45">
      <formula>$X$52="RAM SENZA CPU"</formula>
    </cfRule>
  </conditionalFormatting>
  <conditionalFormatting sqref="N30:Q34">
    <cfRule type="expression" dxfId="31" priority="43">
      <formula>$R$31&gt;0</formula>
    </cfRule>
  </conditionalFormatting>
  <conditionalFormatting sqref="N34:Q34">
    <cfRule type="expression" dxfId="30" priority="44">
      <formula>$N$34="RAM SENZA CPU"</formula>
    </cfRule>
  </conditionalFormatting>
  <conditionalFormatting sqref="N33:Q33">
    <cfRule type="expression" dxfId="29" priority="42">
      <formula>$N$33="CPU SENZA RAM"</formula>
    </cfRule>
  </conditionalFormatting>
  <conditionalFormatting sqref="AH30:AK34">
    <cfRule type="expression" dxfId="28" priority="40">
      <formula>$AL$31&gt;0</formula>
    </cfRule>
  </conditionalFormatting>
  <conditionalFormatting sqref="AH34:AK34">
    <cfRule type="expression" dxfId="27" priority="41">
      <formula>$AH$34="RAM SENZA CPU"</formula>
    </cfRule>
  </conditionalFormatting>
  <conditionalFormatting sqref="AH33:AK33">
    <cfRule type="expression" dxfId="26" priority="39">
      <formula>$AH$33="CPU SENZA RAM"</formula>
    </cfRule>
  </conditionalFormatting>
  <conditionalFormatting sqref="AR30:AU34">
    <cfRule type="expression" dxfId="25" priority="37">
      <formula>$AV$31&gt;0</formula>
    </cfRule>
  </conditionalFormatting>
  <conditionalFormatting sqref="AR33:AU33">
    <cfRule type="expression" dxfId="24" priority="36">
      <formula>$AR$33="CPU SENZA RAM"</formula>
    </cfRule>
  </conditionalFormatting>
  <conditionalFormatting sqref="N48:Q52">
    <cfRule type="expression" dxfId="23" priority="32">
      <formula>$R$49&gt;0</formula>
    </cfRule>
  </conditionalFormatting>
  <conditionalFormatting sqref="N52:Q52">
    <cfRule type="expression" dxfId="22" priority="30">
      <formula>$N$52="RAM SENZA CPU"</formula>
    </cfRule>
  </conditionalFormatting>
  <conditionalFormatting sqref="N51:Q51">
    <cfRule type="expression" dxfId="21" priority="29">
      <formula>$N$51="CPU SENZA RAM"</formula>
    </cfRule>
  </conditionalFormatting>
  <conditionalFormatting sqref="AH48:AK52">
    <cfRule type="expression" dxfId="20" priority="28">
      <formula>$AL$49&gt;0</formula>
    </cfRule>
  </conditionalFormatting>
  <conditionalFormatting sqref="AH51:AK51">
    <cfRule type="expression" dxfId="19" priority="27">
      <formula>$AH$51="CPU SENZA RAM"</formula>
    </cfRule>
  </conditionalFormatting>
  <conditionalFormatting sqref="AH52:AK52">
    <cfRule type="expression" dxfId="18" priority="26">
      <formula>$AH$52="RAM SENZA CPU"</formula>
    </cfRule>
  </conditionalFormatting>
  <conditionalFormatting sqref="AR48:AU52">
    <cfRule type="expression" dxfId="17" priority="25">
      <formula>$AV$49&gt;0</formula>
    </cfRule>
  </conditionalFormatting>
  <conditionalFormatting sqref="AR51:AU51">
    <cfRule type="expression" dxfId="16" priority="24">
      <formula>$AR$51="CPU SENZA RAM"</formula>
    </cfRule>
  </conditionalFormatting>
  <conditionalFormatting sqref="AR52:AU52">
    <cfRule type="expression" dxfId="15" priority="23">
      <formula>$AR$52="RAM SENZA CPU"</formula>
    </cfRule>
  </conditionalFormatting>
  <conditionalFormatting sqref="AR34:AU34">
    <cfRule type="expression" dxfId="14" priority="20">
      <formula>$AR$34="RAM SENZA CPU"</formula>
    </cfRule>
  </conditionalFormatting>
  <conditionalFormatting sqref="L41:AC41">
    <cfRule type="expression" dxfId="13" priority="128">
      <formula>$N$41="NON PUOI SELEZIONARE PIU' TIPOLOGIE NELLO STESSO SLOT"</formula>
    </cfRule>
  </conditionalFormatting>
  <conditionalFormatting sqref="AF41:AW41">
    <cfRule type="expression" dxfId="12" priority="129">
      <formula>$AH$41="NON PUOI SELEZIONARE PIU' TIPOLOGIE NELLO STESSO SLOT"</formula>
    </cfRule>
  </conditionalFormatting>
  <conditionalFormatting sqref="U20">
    <cfRule type="expression" dxfId="11" priority="13">
      <formula>$U$20&lt;&gt;"VERIFICA OK"</formula>
    </cfRule>
  </conditionalFormatting>
  <conditionalFormatting sqref="L68:AD68">
    <cfRule type="expression" dxfId="10" priority="11">
      <formula>$M$68="NON PUOI SELEZIONARE PIU' TIPOLOGIE DI HDD NELLO STESSO SLOT"</formula>
    </cfRule>
  </conditionalFormatting>
  <conditionalFormatting sqref="AE68:AW68">
    <cfRule type="expression" dxfId="9" priority="130">
      <formula>$AF$68="NON PUOI SELEZIONARE PIU' TIPOLOGIE DI HDD NELLO STESSO SLOT"</formula>
    </cfRule>
  </conditionalFormatting>
  <conditionalFormatting sqref="E53">
    <cfRule type="expression" dxfId="8" priority="9">
      <formula>$E$53="TROPPI DISCHI"</formula>
    </cfRule>
  </conditionalFormatting>
  <conditionalFormatting sqref="U22">
    <cfRule type="expression" dxfId="7" priority="8">
      <formula>$U$22&lt;&gt;"VERIFICA OK"</formula>
    </cfRule>
  </conditionalFormatting>
  <conditionalFormatting sqref="E48">
    <cfRule type="expression" dxfId="6" priority="7">
      <formula>$E$48="TROPPE RAM"</formula>
    </cfRule>
  </conditionalFormatting>
  <conditionalFormatting sqref="U24">
    <cfRule type="expression" dxfId="5" priority="6">
      <formula>$U$24&lt;&gt;"VERIFICA OK"</formula>
    </cfRule>
  </conditionalFormatting>
  <conditionalFormatting sqref="U26">
    <cfRule type="expression" dxfId="4" priority="5">
      <formula>$U$26&lt;&gt;"VERIFICA OK"</formula>
    </cfRule>
  </conditionalFormatting>
  <conditionalFormatting sqref="AL24">
    <cfRule type="expression" dxfId="3" priority="4">
      <formula>$AL$24&lt;&gt;"VERIFICA OK"</formula>
    </cfRule>
  </conditionalFormatting>
  <conditionalFormatting sqref="AL22">
    <cfRule type="expression" dxfId="2" priority="3">
      <formula>$AL$22&lt;&gt;"VERIFICA OK"</formula>
    </cfRule>
  </conditionalFormatting>
  <conditionalFormatting sqref="AL20">
    <cfRule type="expression" dxfId="1" priority="2">
      <formula>$AL$20&lt;&gt;"VERIFICA OK"</formula>
    </cfRule>
  </conditionalFormatting>
  <conditionalFormatting sqref="E57">
    <cfRule type="expression" dxfId="0" priority="1">
      <formula>$E$57="TROPPE SCHEDE"</formula>
    </cfRule>
  </conditionalFormatting>
  <dataValidations count="6">
    <dataValidation type="list" allowBlank="1" showInputMessage="1" showErrorMessage="1" sqref="F46">
      <formula1>"0,1,2,3,4,"</formula1>
    </dataValidation>
    <dataValidation type="list" allowBlank="1" showInputMessage="1" showErrorMessage="1" promptTitle="SELEZIONA" sqref="F32">
      <formula1>"0,1,2,3,4,5,6,7,8,9,10"</formula1>
    </dataValidation>
    <dataValidation type="list" allowBlank="1" showInputMessage="1" showErrorMessage="1" promptTitle="SELEZIONA" sqref="F54">
      <formula1>"0,1,2,3,4,5,6,7,8,9,10,11,12,13,14,15,16"</formula1>
    </dataValidation>
    <dataValidation type="list" allowBlank="1" showInputMessage="1" showErrorMessage="1" sqref="F55">
      <formula1>"0,1,2,3,4,5,6,7,8,9,10,11,12,13,14,15,16"</formula1>
    </dataValidation>
    <dataValidation type="list" allowBlank="1" showInputMessage="1" showErrorMessage="1" sqref="F73:F74">
      <formula1>"0,1,"</formula1>
    </dataValidation>
    <dataValidation type="list" allowBlank="1" showInputMessage="1" showErrorMessage="1" sqref="F58:F60">
      <formula1>"0,1,2,3,4"</formula1>
    </dataValidation>
  </dataValidations>
  <pageMargins left="0.25" right="0.25" top="0.75" bottom="0.75" header="0.3" footer="0.3"/>
  <pageSetup paperSize="9" scale="69" fitToWidth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9525</xdr:colOff>
                    <xdr:row>36</xdr:row>
                    <xdr:rowOff>171450</xdr:rowOff>
                  </from>
                  <to>
                    <xdr:col>12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161925</xdr:rowOff>
                  </from>
                  <to>
                    <xdr:col>12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171450</xdr:rowOff>
                  </from>
                  <to>
                    <xdr:col>12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12</xdr:col>
                    <xdr:colOff>19050</xdr:colOff>
                    <xdr:row>36</xdr:row>
                    <xdr:rowOff>171450</xdr:rowOff>
                  </from>
                  <to>
                    <xdr:col>13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161925</xdr:rowOff>
                  </from>
                  <to>
                    <xdr:col>13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152400</xdr:rowOff>
                  </from>
                  <to>
                    <xdr:col>13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171450</xdr:rowOff>
                  </from>
                  <to>
                    <xdr:col>14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161925</xdr:rowOff>
                  </from>
                  <to>
                    <xdr:col>14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152400</xdr:rowOff>
                  </from>
                  <to>
                    <xdr:col>14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171450</xdr:rowOff>
                  </from>
                  <to>
                    <xdr:col>15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161925</xdr:rowOff>
                  </from>
                  <to>
                    <xdr:col>15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152400</xdr:rowOff>
                  </from>
                  <to>
                    <xdr:col>15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171450</xdr:rowOff>
                  </from>
                  <to>
                    <xdr:col>16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161925</xdr:rowOff>
                  </from>
                  <to>
                    <xdr:col>16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152400</xdr:rowOff>
                  </from>
                  <to>
                    <xdr:col>16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171450</xdr:rowOff>
                  </from>
                  <to>
                    <xdr:col>17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161925</xdr:rowOff>
                  </from>
                  <to>
                    <xdr:col>17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152400</xdr:rowOff>
                  </from>
                  <to>
                    <xdr:col>17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171450</xdr:rowOff>
                  </from>
                  <to>
                    <xdr:col>18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161925</xdr:rowOff>
                  </from>
                  <to>
                    <xdr:col>18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152400</xdr:rowOff>
                  </from>
                  <to>
                    <xdr:col>18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18</xdr:col>
                    <xdr:colOff>9525</xdr:colOff>
                    <xdr:row>36</xdr:row>
                    <xdr:rowOff>171450</xdr:rowOff>
                  </from>
                  <to>
                    <xdr:col>19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18</xdr:col>
                    <xdr:colOff>9525</xdr:colOff>
                    <xdr:row>37</xdr:row>
                    <xdr:rowOff>161925</xdr:rowOff>
                  </from>
                  <to>
                    <xdr:col>19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18</xdr:col>
                    <xdr:colOff>9525</xdr:colOff>
                    <xdr:row>38</xdr:row>
                    <xdr:rowOff>152400</xdr:rowOff>
                  </from>
                  <to>
                    <xdr:col>19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 moveWithCells="1">
                  <from>
                    <xdr:col>11</xdr:col>
                    <xdr:colOff>19050</xdr:colOff>
                    <xdr:row>42</xdr:row>
                    <xdr:rowOff>171450</xdr:rowOff>
                  </from>
                  <to>
                    <xdr:col>12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161925</xdr:rowOff>
                  </from>
                  <to>
                    <xdr:col>12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171450</xdr:rowOff>
                  </from>
                  <to>
                    <xdr:col>12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171450</xdr:rowOff>
                  </from>
                  <to>
                    <xdr:col>13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Check Box 95">
              <controlPr defaultSize="0" autoFill="0" autoLine="0" autoPict="0">
                <anchor moveWithCells="1">
                  <from>
                    <xdr:col>12</xdr:col>
                    <xdr:colOff>28575</xdr:colOff>
                    <xdr:row>43</xdr:row>
                    <xdr:rowOff>161925</xdr:rowOff>
                  </from>
                  <to>
                    <xdr:col>13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Check Box 96">
              <controlPr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152400</xdr:rowOff>
                  </from>
                  <to>
                    <xdr:col>13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Check Box 97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171450</xdr:rowOff>
                  </from>
                  <to>
                    <xdr:col>14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161925</xdr:rowOff>
                  </from>
                  <to>
                    <xdr:col>14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Check Box 99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152400</xdr:rowOff>
                  </from>
                  <to>
                    <xdr:col>14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171450</xdr:rowOff>
                  </from>
                  <to>
                    <xdr:col>15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161925</xdr:rowOff>
                  </from>
                  <to>
                    <xdr:col>15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152400</xdr:rowOff>
                  </from>
                  <to>
                    <xdr:col>15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103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171450</xdr:rowOff>
                  </from>
                  <to>
                    <xdr:col>16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104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161925</xdr:rowOff>
                  </from>
                  <to>
                    <xdr:col>16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105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152400</xdr:rowOff>
                  </from>
                  <to>
                    <xdr:col>16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Check Box 106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171450</xdr:rowOff>
                  </from>
                  <to>
                    <xdr:col>17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Check Box 107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161925</xdr:rowOff>
                  </from>
                  <to>
                    <xdr:col>17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Check Box 108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152400</xdr:rowOff>
                  </from>
                  <to>
                    <xdr:col>17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171450</xdr:rowOff>
                  </from>
                  <to>
                    <xdr:col>18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Check Box 110">
              <controlPr defaultSize="0" autoFill="0" autoLine="0" autoPict="0">
                <anchor moveWithCells="1">
                  <from>
                    <xdr:col>17</xdr:col>
                    <xdr:colOff>19050</xdr:colOff>
                    <xdr:row>43</xdr:row>
                    <xdr:rowOff>161925</xdr:rowOff>
                  </from>
                  <to>
                    <xdr:col>18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Check Box 111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152400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Check Box 112">
              <controlPr defaultSize="0" autoFill="0" autoLine="0" autoPict="0">
                <anchor moveWithCells="1">
                  <from>
                    <xdr:col>18</xdr:col>
                    <xdr:colOff>9525</xdr:colOff>
                    <xdr:row>42</xdr:row>
                    <xdr:rowOff>171450</xdr:rowOff>
                  </from>
                  <to>
                    <xdr:col>19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Check Box 113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161925</xdr:rowOff>
                  </from>
                  <to>
                    <xdr:col>19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Check Box 114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152400</xdr:rowOff>
                  </from>
                  <to>
                    <xdr:col>19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2" name="Check Box 125">
              <controlPr defaultSize="0" autoFill="0" autoLine="0" autoPict="0">
                <anchor moveWithCells="1">
                  <from>
                    <xdr:col>21</xdr:col>
                    <xdr:colOff>19050</xdr:colOff>
                    <xdr:row>36</xdr:row>
                    <xdr:rowOff>171450</xdr:rowOff>
                  </from>
                  <to>
                    <xdr:col>22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3" name="Check Box 126">
              <controlPr defaultSize="0" autoFill="0" autoLine="0" autoPict="0">
                <anchor moveWithCells="1">
                  <from>
                    <xdr:col>21</xdr:col>
                    <xdr:colOff>19050</xdr:colOff>
                    <xdr:row>38</xdr:row>
                    <xdr:rowOff>161925</xdr:rowOff>
                  </from>
                  <to>
                    <xdr:col>22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4" name="Check Box 127">
              <controlPr defaultSize="0" autoFill="0" autoLine="0" autoPict="0">
                <anchor moveWithCells="1">
                  <from>
                    <xdr:col>21</xdr:col>
                    <xdr:colOff>19050</xdr:colOff>
                    <xdr:row>37</xdr:row>
                    <xdr:rowOff>171450</xdr:rowOff>
                  </from>
                  <to>
                    <xdr:col>22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5" name="Check Box 128">
              <controlPr defaultSize="0" autoFill="0" autoLine="0" autoPict="0">
                <anchor moveWithCells="1">
                  <from>
                    <xdr:col>22</xdr:col>
                    <xdr:colOff>28575</xdr:colOff>
                    <xdr:row>36</xdr:row>
                    <xdr:rowOff>171450</xdr:rowOff>
                  </from>
                  <to>
                    <xdr:col>23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6" name="Check Box 129">
              <controlPr defaultSize="0" autoFill="0" autoLine="0" autoPict="0">
                <anchor moveWithCells="1">
                  <from>
                    <xdr:col>22</xdr:col>
                    <xdr:colOff>28575</xdr:colOff>
                    <xdr:row>37</xdr:row>
                    <xdr:rowOff>161925</xdr:rowOff>
                  </from>
                  <to>
                    <xdr:col>23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7" name="Check Box 130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152400</xdr:rowOff>
                  </from>
                  <to>
                    <xdr:col>23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8" name="Check Box 131">
              <controlPr defaultSize="0" autoFill="0" autoLine="0" autoPict="0">
                <anchor moveWithCells="1">
                  <from>
                    <xdr:col>23</xdr:col>
                    <xdr:colOff>28575</xdr:colOff>
                    <xdr:row>36</xdr:row>
                    <xdr:rowOff>171450</xdr:rowOff>
                  </from>
                  <to>
                    <xdr:col>24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9" name="Check Box 132">
              <controlPr defaultSize="0" autoFill="0" autoLine="0" autoPict="0">
                <anchor moveWithCells="1">
                  <from>
                    <xdr:col>23</xdr:col>
                    <xdr:colOff>28575</xdr:colOff>
                    <xdr:row>37</xdr:row>
                    <xdr:rowOff>161925</xdr:rowOff>
                  </from>
                  <to>
                    <xdr:col>24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0" name="Check Box 133">
              <controlPr defaultSize="0" autoFill="0" autoLine="0" autoPict="0">
                <anchor moveWithCells="1">
                  <from>
                    <xdr:col>23</xdr:col>
                    <xdr:colOff>28575</xdr:colOff>
                    <xdr:row>38</xdr:row>
                    <xdr:rowOff>152400</xdr:rowOff>
                  </from>
                  <to>
                    <xdr:col>24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1" name="Check Box 134">
              <controlPr defaultSize="0" autoFill="0" autoLine="0" autoPict="0">
                <anchor moveWithCells="1">
                  <from>
                    <xdr:col>24</xdr:col>
                    <xdr:colOff>28575</xdr:colOff>
                    <xdr:row>36</xdr:row>
                    <xdr:rowOff>171450</xdr:rowOff>
                  </from>
                  <to>
                    <xdr:col>25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2" name="Check Box 135">
              <controlPr defaultSize="0" autoFill="0" autoLine="0" autoPict="0">
                <anchor moveWithCells="1">
                  <from>
                    <xdr:col>24</xdr:col>
                    <xdr:colOff>28575</xdr:colOff>
                    <xdr:row>37</xdr:row>
                    <xdr:rowOff>161925</xdr:rowOff>
                  </from>
                  <to>
                    <xdr:col>25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3" name="Check Box 136">
              <controlPr defaultSize="0" autoFill="0" autoLine="0" autoPict="0">
                <anchor moveWithCells="1">
                  <from>
                    <xdr:col>24</xdr:col>
                    <xdr:colOff>28575</xdr:colOff>
                    <xdr:row>38</xdr:row>
                    <xdr:rowOff>152400</xdr:rowOff>
                  </from>
                  <to>
                    <xdr:col>25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4" name="Check Box 137">
              <controlPr defaultSize="0" autoFill="0" autoLine="0" autoPict="0">
                <anchor moveWithCells="1">
                  <from>
                    <xdr:col>25</xdr:col>
                    <xdr:colOff>19050</xdr:colOff>
                    <xdr:row>36</xdr:row>
                    <xdr:rowOff>171450</xdr:rowOff>
                  </from>
                  <to>
                    <xdr:col>26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5" name="Check Box 138">
              <controlPr defaultSize="0" autoFill="0" autoLine="0" autoPict="0">
                <anchor moveWithCells="1">
                  <from>
                    <xdr:col>25</xdr:col>
                    <xdr:colOff>19050</xdr:colOff>
                    <xdr:row>37</xdr:row>
                    <xdr:rowOff>161925</xdr:rowOff>
                  </from>
                  <to>
                    <xdr:col>26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6" name="Check Box 139">
              <controlPr defaultSize="0" autoFill="0" autoLine="0" autoPict="0">
                <anchor moveWithCells="1">
                  <from>
                    <xdr:col>25</xdr:col>
                    <xdr:colOff>19050</xdr:colOff>
                    <xdr:row>38</xdr:row>
                    <xdr:rowOff>152400</xdr:rowOff>
                  </from>
                  <to>
                    <xdr:col>26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7" name="Check Box 140">
              <controlPr defaultSize="0" autoFill="0" autoLine="0" autoPict="0">
                <anchor moveWithCells="1">
                  <from>
                    <xdr:col>26</xdr:col>
                    <xdr:colOff>19050</xdr:colOff>
                    <xdr:row>36</xdr:row>
                    <xdr:rowOff>171450</xdr:rowOff>
                  </from>
                  <to>
                    <xdr:col>27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8" name="Check Box 141">
              <controlPr defaultSize="0" autoFill="0" autoLine="0" autoPict="0">
                <anchor moveWithCells="1">
                  <from>
                    <xdr:col>26</xdr:col>
                    <xdr:colOff>19050</xdr:colOff>
                    <xdr:row>37</xdr:row>
                    <xdr:rowOff>161925</xdr:rowOff>
                  </from>
                  <to>
                    <xdr:col>27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9" name="Check Box 142">
              <controlPr defaultSize="0" autoFill="0" autoLine="0" autoPict="0">
                <anchor moveWithCells="1">
                  <from>
                    <xdr:col>26</xdr:col>
                    <xdr:colOff>19050</xdr:colOff>
                    <xdr:row>38</xdr:row>
                    <xdr:rowOff>152400</xdr:rowOff>
                  </from>
                  <to>
                    <xdr:col>27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0" name="Check Box 143">
              <controlPr defaultSize="0" autoFill="0" autoLine="0" autoPict="0">
                <anchor moveWithCells="1">
                  <from>
                    <xdr:col>27</xdr:col>
                    <xdr:colOff>19050</xdr:colOff>
                    <xdr:row>36</xdr:row>
                    <xdr:rowOff>171450</xdr:rowOff>
                  </from>
                  <to>
                    <xdr:col>28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1" name="Check Box 144">
              <controlPr defaultSize="0" autoFill="0" autoLine="0" autoPict="0">
                <anchor moveWithCells="1">
                  <from>
                    <xdr:col>27</xdr:col>
                    <xdr:colOff>19050</xdr:colOff>
                    <xdr:row>37</xdr:row>
                    <xdr:rowOff>161925</xdr:rowOff>
                  </from>
                  <to>
                    <xdr:col>28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2" name="Check Box 145">
              <controlPr defaultSize="0" autoFill="0" autoLine="0" autoPict="0">
                <anchor moveWithCells="1">
                  <from>
                    <xdr:col>27</xdr:col>
                    <xdr:colOff>19050</xdr:colOff>
                    <xdr:row>38</xdr:row>
                    <xdr:rowOff>152400</xdr:rowOff>
                  </from>
                  <to>
                    <xdr:col>28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3" name="Check Box 146">
              <controlPr defaultSize="0" autoFill="0" autoLine="0" autoPict="0">
                <anchor moveWithCells="1">
                  <from>
                    <xdr:col>28</xdr:col>
                    <xdr:colOff>28575</xdr:colOff>
                    <xdr:row>36</xdr:row>
                    <xdr:rowOff>171450</xdr:rowOff>
                  </from>
                  <to>
                    <xdr:col>29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4" name="Check Box 147">
              <controlPr defaultSize="0" autoFill="0" autoLine="0" autoPict="0">
                <anchor moveWithCells="1">
                  <from>
                    <xdr:col>28</xdr:col>
                    <xdr:colOff>28575</xdr:colOff>
                    <xdr:row>37</xdr:row>
                    <xdr:rowOff>161925</xdr:rowOff>
                  </from>
                  <to>
                    <xdr:col>29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5" name="Check Box 148">
              <controlPr defaultSize="0" autoFill="0" autoLine="0" autoPict="0">
                <anchor moveWithCells="1">
                  <from>
                    <xdr:col>28</xdr:col>
                    <xdr:colOff>28575</xdr:colOff>
                    <xdr:row>38</xdr:row>
                    <xdr:rowOff>152400</xdr:rowOff>
                  </from>
                  <to>
                    <xdr:col>29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6" name="Check Box 149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171450</xdr:rowOff>
                  </from>
                  <to>
                    <xdr:col>22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7" name="Check Box 150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161925</xdr:rowOff>
                  </from>
                  <to>
                    <xdr:col>22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8" name="Check Box 151">
              <controlPr defaultSize="0" autoFill="0" autoLine="0" autoPict="0">
                <anchor moveWithCells="1">
                  <from>
                    <xdr:col>21</xdr:col>
                    <xdr:colOff>19050</xdr:colOff>
                    <xdr:row>43</xdr:row>
                    <xdr:rowOff>171450</xdr:rowOff>
                  </from>
                  <to>
                    <xdr:col>22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9" name="Check Box 152">
              <controlPr defaultSize="0" autoFill="0" autoLine="0" autoPict="0">
                <anchor moveWithCells="1">
                  <from>
                    <xdr:col>22</xdr:col>
                    <xdr:colOff>19050</xdr:colOff>
                    <xdr:row>42</xdr:row>
                    <xdr:rowOff>171450</xdr:rowOff>
                  </from>
                  <to>
                    <xdr:col>23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161925</xdr:rowOff>
                  </from>
                  <to>
                    <xdr:col>23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1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44</xdr:row>
                    <xdr:rowOff>152400</xdr:rowOff>
                  </from>
                  <to>
                    <xdr:col>23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2" name="Check Box 155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171450</xdr:rowOff>
                  </from>
                  <to>
                    <xdr:col>24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3" name="Check Box 156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161925</xdr:rowOff>
                  </from>
                  <to>
                    <xdr:col>24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4" name="Check Box 157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152400</xdr:rowOff>
                  </from>
                  <to>
                    <xdr:col>24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5" name="Check Box 158">
              <controlPr defaultSize="0" autoFill="0" autoLine="0" autoPict="0">
                <anchor moveWithCells="1">
                  <from>
                    <xdr:col>24</xdr:col>
                    <xdr:colOff>28575</xdr:colOff>
                    <xdr:row>42</xdr:row>
                    <xdr:rowOff>171450</xdr:rowOff>
                  </from>
                  <to>
                    <xdr:col>25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6" name="Check Box 159">
              <controlPr defaultSize="0" autoFill="0" autoLine="0" autoPict="0">
                <anchor moveWithCells="1">
                  <from>
                    <xdr:col>24</xdr:col>
                    <xdr:colOff>28575</xdr:colOff>
                    <xdr:row>43</xdr:row>
                    <xdr:rowOff>161925</xdr:rowOff>
                  </from>
                  <to>
                    <xdr:col>25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24</xdr:col>
                    <xdr:colOff>28575</xdr:colOff>
                    <xdr:row>44</xdr:row>
                    <xdr:rowOff>152400</xdr:rowOff>
                  </from>
                  <to>
                    <xdr:col>25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171450</xdr:rowOff>
                  </from>
                  <to>
                    <xdr:col>26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161925</xdr:rowOff>
                  </from>
                  <to>
                    <xdr:col>26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25</xdr:col>
                    <xdr:colOff>19050</xdr:colOff>
                    <xdr:row>44</xdr:row>
                    <xdr:rowOff>152400</xdr:rowOff>
                  </from>
                  <to>
                    <xdr:col>26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171450</xdr:rowOff>
                  </from>
                  <to>
                    <xdr:col>27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26</xdr:col>
                    <xdr:colOff>19050</xdr:colOff>
                    <xdr:row>43</xdr:row>
                    <xdr:rowOff>161925</xdr:rowOff>
                  </from>
                  <to>
                    <xdr:col>27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152400</xdr:rowOff>
                  </from>
                  <to>
                    <xdr:col>27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27</xdr:col>
                    <xdr:colOff>19050</xdr:colOff>
                    <xdr:row>42</xdr:row>
                    <xdr:rowOff>171450</xdr:rowOff>
                  </from>
                  <to>
                    <xdr:col>28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27</xdr:col>
                    <xdr:colOff>19050</xdr:colOff>
                    <xdr:row>43</xdr:row>
                    <xdr:rowOff>161925</xdr:rowOff>
                  </from>
                  <to>
                    <xdr:col>28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27</xdr:col>
                    <xdr:colOff>19050</xdr:colOff>
                    <xdr:row>44</xdr:row>
                    <xdr:rowOff>152400</xdr:rowOff>
                  </from>
                  <to>
                    <xdr:col>28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7" name="Check Box 173">
              <controlPr defaultSize="0" autoFill="0" autoLine="0" autoPict="0">
                <anchor moveWithCells="1">
                  <from>
                    <xdr:col>28</xdr:col>
                    <xdr:colOff>19050</xdr:colOff>
                    <xdr:row>42</xdr:row>
                    <xdr:rowOff>171450</xdr:rowOff>
                  </from>
                  <to>
                    <xdr:col>29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8" name="Check Box 174">
              <controlPr defaultSize="0" autoFill="0" autoLine="0" autoPict="0">
                <anchor moveWithCells="1">
                  <from>
                    <xdr:col>28</xdr:col>
                    <xdr:colOff>19050</xdr:colOff>
                    <xdr:row>43</xdr:row>
                    <xdr:rowOff>161925</xdr:rowOff>
                  </from>
                  <to>
                    <xdr:col>29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9" name="Check Box 175">
              <controlPr defaultSize="0" autoFill="0" autoLine="0" autoPict="0">
                <anchor moveWithCells="1">
                  <from>
                    <xdr:col>28</xdr:col>
                    <xdr:colOff>19050</xdr:colOff>
                    <xdr:row>44</xdr:row>
                    <xdr:rowOff>152400</xdr:rowOff>
                  </from>
                  <to>
                    <xdr:col>29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0" name="Check Box 17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180975</xdr:rowOff>
                  </from>
                  <to>
                    <xdr:col>24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1" name="Check Box 180">
              <controlPr defaultSize="0" autoFill="0" autoLine="0" autoPict="0">
                <anchor moveWithCells="1">
                  <from>
                    <xdr:col>23</xdr:col>
                    <xdr:colOff>9525</xdr:colOff>
                    <xdr:row>46</xdr:row>
                    <xdr:rowOff>180975</xdr:rowOff>
                  </from>
                  <to>
                    <xdr:col>24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2" name="Check Box 181">
              <controlPr defaultSize="0" autoFill="0" autoLine="0" autoPict="0">
                <anchor moveWithCells="1">
                  <from>
                    <xdr:col>13</xdr:col>
                    <xdr:colOff>9525</xdr:colOff>
                    <xdr:row>28</xdr:row>
                    <xdr:rowOff>180975</xdr:rowOff>
                  </from>
                  <to>
                    <xdr:col>14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3" name="Check Box 182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180975</xdr:rowOff>
                  </from>
                  <to>
                    <xdr:col>34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4" name="Check Box 183">
              <controlPr defaultSize="0" autoFill="0" autoLine="0" autoPict="0">
                <anchor moveWithCells="1">
                  <from>
                    <xdr:col>43</xdr:col>
                    <xdr:colOff>9525</xdr:colOff>
                    <xdr:row>28</xdr:row>
                    <xdr:rowOff>180975</xdr:rowOff>
                  </from>
                  <to>
                    <xdr:col>44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5" name="Check Box 190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180975</xdr:rowOff>
                  </from>
                  <to>
                    <xdr:col>14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6" name="Check Box 191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180975</xdr:rowOff>
                  </from>
                  <to>
                    <xdr:col>14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7" name="Check Box 192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180975</xdr:rowOff>
                  </from>
                  <to>
                    <xdr:col>34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8" name="Check Box 193">
              <controlPr defaultSize="0" autoFill="0" autoLine="0" autoPict="0">
                <anchor moveWithCells="1">
                  <from>
                    <xdr:col>43</xdr:col>
                    <xdr:colOff>9525</xdr:colOff>
                    <xdr:row>46</xdr:row>
                    <xdr:rowOff>180975</xdr:rowOff>
                  </from>
                  <to>
                    <xdr:col>44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9" name="Check Box 194">
              <controlPr defaultSize="0" autoFill="0" autoLine="0" autoPict="0">
                <anchor moveWithCells="1">
                  <from>
                    <xdr:col>31</xdr:col>
                    <xdr:colOff>9525</xdr:colOff>
                    <xdr:row>36</xdr:row>
                    <xdr:rowOff>171450</xdr:rowOff>
                  </from>
                  <to>
                    <xdr:col>32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0" name="Check Box 195">
              <controlPr defaultSize="0" autoFill="0" autoLine="0" autoPict="0">
                <anchor moveWithCells="1">
                  <from>
                    <xdr:col>31</xdr:col>
                    <xdr:colOff>9525</xdr:colOff>
                    <xdr:row>38</xdr:row>
                    <xdr:rowOff>161925</xdr:rowOff>
                  </from>
                  <to>
                    <xdr:col>32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1" name="Check Box 196">
              <controlPr defaultSize="0" autoFill="0" autoLine="0" autoPict="0">
                <anchor moveWithCells="1">
                  <from>
                    <xdr:col>31</xdr:col>
                    <xdr:colOff>9525</xdr:colOff>
                    <xdr:row>37</xdr:row>
                    <xdr:rowOff>171450</xdr:rowOff>
                  </from>
                  <to>
                    <xdr:col>32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2" name="Check Box 197">
              <controlPr defaultSize="0" autoFill="0" autoLine="0" autoPict="0">
                <anchor moveWithCells="1">
                  <from>
                    <xdr:col>32</xdr:col>
                    <xdr:colOff>19050</xdr:colOff>
                    <xdr:row>36</xdr:row>
                    <xdr:rowOff>171450</xdr:rowOff>
                  </from>
                  <to>
                    <xdr:col>33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3" name="Check Box 198">
              <controlPr defaultSize="0" autoFill="0" autoLine="0" autoPict="0">
                <anchor moveWithCells="1">
                  <from>
                    <xdr:col>32</xdr:col>
                    <xdr:colOff>19050</xdr:colOff>
                    <xdr:row>37</xdr:row>
                    <xdr:rowOff>161925</xdr:rowOff>
                  </from>
                  <to>
                    <xdr:col>33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4" name="Check Box 199">
              <controlPr defaultSize="0" autoFill="0" autoLine="0" autoPict="0">
                <anchor moveWithCells="1">
                  <from>
                    <xdr:col>32</xdr:col>
                    <xdr:colOff>19050</xdr:colOff>
                    <xdr:row>38</xdr:row>
                    <xdr:rowOff>152400</xdr:rowOff>
                  </from>
                  <to>
                    <xdr:col>33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15" name="Check Box 200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171450</xdr:rowOff>
                  </from>
                  <to>
                    <xdr:col>34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6" name="Check Box 201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161925</xdr:rowOff>
                  </from>
                  <to>
                    <xdr:col>34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7" name="Check Box 202">
              <controlPr defaultSize="0" autoFill="0" autoLine="0" autoPict="0">
                <anchor moveWithCells="1">
                  <from>
                    <xdr:col>33</xdr:col>
                    <xdr:colOff>9525</xdr:colOff>
                    <xdr:row>38</xdr:row>
                    <xdr:rowOff>152400</xdr:rowOff>
                  </from>
                  <to>
                    <xdr:col>34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8" name="Check Box 203">
              <controlPr defaultSize="0" autoFill="0" autoLine="0" autoPict="0">
                <anchor moveWithCells="1">
                  <from>
                    <xdr:col>34</xdr:col>
                    <xdr:colOff>19050</xdr:colOff>
                    <xdr:row>36</xdr:row>
                    <xdr:rowOff>171450</xdr:rowOff>
                  </from>
                  <to>
                    <xdr:col>35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9" name="Check Box 204">
              <controlPr defaultSize="0" autoFill="0" autoLine="0" autoPict="0">
                <anchor moveWithCells="1">
                  <from>
                    <xdr:col>34</xdr:col>
                    <xdr:colOff>19050</xdr:colOff>
                    <xdr:row>37</xdr:row>
                    <xdr:rowOff>161925</xdr:rowOff>
                  </from>
                  <to>
                    <xdr:col>35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0" name="Check Box 205">
              <controlPr defaultSize="0" autoFill="0" autoLine="0" autoPict="0">
                <anchor moveWithCells="1">
                  <from>
                    <xdr:col>34</xdr:col>
                    <xdr:colOff>19050</xdr:colOff>
                    <xdr:row>38</xdr:row>
                    <xdr:rowOff>152400</xdr:rowOff>
                  </from>
                  <to>
                    <xdr:col>35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1" name="Check Box 206">
              <controlPr defaultSize="0" autoFill="0" autoLine="0" autoPict="0">
                <anchor moveWithCells="1">
                  <from>
                    <xdr:col>35</xdr:col>
                    <xdr:colOff>9525</xdr:colOff>
                    <xdr:row>36</xdr:row>
                    <xdr:rowOff>171450</xdr:rowOff>
                  </from>
                  <to>
                    <xdr:col>36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2" name="Check Box 207">
              <controlPr defaultSize="0" autoFill="0" autoLine="0" autoPict="0">
                <anchor moveWithCells="1">
                  <from>
                    <xdr:col>35</xdr:col>
                    <xdr:colOff>9525</xdr:colOff>
                    <xdr:row>37</xdr:row>
                    <xdr:rowOff>161925</xdr:rowOff>
                  </from>
                  <to>
                    <xdr:col>36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23" name="Check Box 208">
              <controlPr defaultSize="0" autoFill="0" autoLine="0" autoPict="0">
                <anchor moveWithCells="1">
                  <from>
                    <xdr:col>35</xdr:col>
                    <xdr:colOff>9525</xdr:colOff>
                    <xdr:row>38</xdr:row>
                    <xdr:rowOff>152400</xdr:rowOff>
                  </from>
                  <to>
                    <xdr:col>36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4" name="Check Box 209">
              <controlPr defaultSize="0" autoFill="0" autoLine="0" autoPict="0">
                <anchor moveWithCells="1">
                  <from>
                    <xdr:col>36</xdr:col>
                    <xdr:colOff>9525</xdr:colOff>
                    <xdr:row>36</xdr:row>
                    <xdr:rowOff>171450</xdr:rowOff>
                  </from>
                  <to>
                    <xdr:col>37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5" name="Check Box 210">
              <controlPr defaultSize="0" autoFill="0" autoLine="0" autoPict="0">
                <anchor moveWithCells="1">
                  <from>
                    <xdr:col>36</xdr:col>
                    <xdr:colOff>9525</xdr:colOff>
                    <xdr:row>37</xdr:row>
                    <xdr:rowOff>161925</xdr:rowOff>
                  </from>
                  <to>
                    <xdr:col>37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6" name="Check Box 211">
              <controlPr defaultSize="0" autoFill="0" autoLine="0" autoPict="0">
                <anchor moveWithCells="1">
                  <from>
                    <xdr:col>36</xdr:col>
                    <xdr:colOff>9525</xdr:colOff>
                    <xdr:row>38</xdr:row>
                    <xdr:rowOff>152400</xdr:rowOff>
                  </from>
                  <to>
                    <xdr:col>37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27" name="Check Box 212">
              <controlPr defaultSize="0" autoFill="0" autoLine="0" autoPict="0">
                <anchor moveWithCells="1">
                  <from>
                    <xdr:col>37</xdr:col>
                    <xdr:colOff>9525</xdr:colOff>
                    <xdr:row>36</xdr:row>
                    <xdr:rowOff>171450</xdr:rowOff>
                  </from>
                  <to>
                    <xdr:col>38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8" name="Check Box 213">
              <controlPr defaultSize="0" autoFill="0" autoLine="0" autoPict="0">
                <anchor moveWithCells="1">
                  <from>
                    <xdr:col>37</xdr:col>
                    <xdr:colOff>9525</xdr:colOff>
                    <xdr:row>37</xdr:row>
                    <xdr:rowOff>161925</xdr:rowOff>
                  </from>
                  <to>
                    <xdr:col>38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29" name="Check Box 214">
              <controlPr defaultSize="0" autoFill="0" autoLine="0" autoPict="0">
                <anchor moveWithCells="1">
                  <from>
                    <xdr:col>37</xdr:col>
                    <xdr:colOff>9525</xdr:colOff>
                    <xdr:row>38</xdr:row>
                    <xdr:rowOff>152400</xdr:rowOff>
                  </from>
                  <to>
                    <xdr:col>38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0" name="Check Box 215">
              <controlPr defaultSize="0" autoFill="0" autoLine="0" autoPict="0">
                <anchor moveWithCells="1">
                  <from>
                    <xdr:col>38</xdr:col>
                    <xdr:colOff>19050</xdr:colOff>
                    <xdr:row>36</xdr:row>
                    <xdr:rowOff>171450</xdr:rowOff>
                  </from>
                  <to>
                    <xdr:col>39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1" name="Check Box 216">
              <controlPr defaultSize="0" autoFill="0" autoLine="0" autoPict="0">
                <anchor moveWithCells="1">
                  <from>
                    <xdr:col>38</xdr:col>
                    <xdr:colOff>19050</xdr:colOff>
                    <xdr:row>37</xdr:row>
                    <xdr:rowOff>161925</xdr:rowOff>
                  </from>
                  <to>
                    <xdr:col>39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2" name="Check Box 217">
              <controlPr defaultSize="0" autoFill="0" autoLine="0" autoPict="0">
                <anchor moveWithCells="1">
                  <from>
                    <xdr:col>38</xdr:col>
                    <xdr:colOff>19050</xdr:colOff>
                    <xdr:row>38</xdr:row>
                    <xdr:rowOff>152400</xdr:rowOff>
                  </from>
                  <to>
                    <xdr:col>39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3" name="Check Box 218">
              <controlPr defaultSize="0" autoFill="0" autoLine="0" autoPict="0">
                <anchor moveWithCells="1">
                  <from>
                    <xdr:col>41</xdr:col>
                    <xdr:colOff>19050</xdr:colOff>
                    <xdr:row>36</xdr:row>
                    <xdr:rowOff>171450</xdr:rowOff>
                  </from>
                  <to>
                    <xdr:col>42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4" name="Check Box 219">
              <controlPr defaultSize="0" autoFill="0" autoLine="0" autoPict="0">
                <anchor moveWithCells="1">
                  <from>
                    <xdr:col>41</xdr:col>
                    <xdr:colOff>19050</xdr:colOff>
                    <xdr:row>38</xdr:row>
                    <xdr:rowOff>161925</xdr:rowOff>
                  </from>
                  <to>
                    <xdr:col>42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5" name="Check Box 220">
              <controlPr defaultSize="0" autoFill="0" autoLine="0" autoPict="0">
                <anchor moveWithCells="1">
                  <from>
                    <xdr:col>41</xdr:col>
                    <xdr:colOff>19050</xdr:colOff>
                    <xdr:row>37</xdr:row>
                    <xdr:rowOff>171450</xdr:rowOff>
                  </from>
                  <to>
                    <xdr:col>42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6" name="Check Box 221">
              <controlPr defaultSize="0" autoFill="0" autoLine="0" autoPict="0">
                <anchor moveWithCells="1">
                  <from>
                    <xdr:col>42</xdr:col>
                    <xdr:colOff>28575</xdr:colOff>
                    <xdr:row>36</xdr:row>
                    <xdr:rowOff>171450</xdr:rowOff>
                  </from>
                  <to>
                    <xdr:col>43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37" name="Check Box 222">
              <controlPr defaultSize="0" autoFill="0" autoLine="0" autoPict="0">
                <anchor moveWithCells="1">
                  <from>
                    <xdr:col>42</xdr:col>
                    <xdr:colOff>28575</xdr:colOff>
                    <xdr:row>37</xdr:row>
                    <xdr:rowOff>161925</xdr:rowOff>
                  </from>
                  <to>
                    <xdr:col>43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8" name="Check Box 223">
              <controlPr defaultSize="0" autoFill="0" autoLine="0" autoPict="0">
                <anchor moveWithCells="1">
                  <from>
                    <xdr:col>42</xdr:col>
                    <xdr:colOff>28575</xdr:colOff>
                    <xdr:row>38</xdr:row>
                    <xdr:rowOff>152400</xdr:rowOff>
                  </from>
                  <to>
                    <xdr:col>43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39" name="Check Box 224">
              <controlPr defaultSize="0" autoFill="0" autoLine="0" autoPict="0">
                <anchor moveWithCells="1">
                  <from>
                    <xdr:col>43</xdr:col>
                    <xdr:colOff>28575</xdr:colOff>
                    <xdr:row>36</xdr:row>
                    <xdr:rowOff>171450</xdr:rowOff>
                  </from>
                  <to>
                    <xdr:col>44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0" name="Check Box 225">
              <controlPr defaultSize="0" autoFill="0" autoLine="0" autoPict="0">
                <anchor moveWithCells="1">
                  <from>
                    <xdr:col>43</xdr:col>
                    <xdr:colOff>28575</xdr:colOff>
                    <xdr:row>37</xdr:row>
                    <xdr:rowOff>161925</xdr:rowOff>
                  </from>
                  <to>
                    <xdr:col>44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1" name="Check Box 226">
              <controlPr defaultSize="0" autoFill="0" autoLine="0" autoPict="0">
                <anchor moveWithCells="1">
                  <from>
                    <xdr:col>43</xdr:col>
                    <xdr:colOff>28575</xdr:colOff>
                    <xdr:row>38</xdr:row>
                    <xdr:rowOff>152400</xdr:rowOff>
                  </from>
                  <to>
                    <xdr:col>44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42" name="Check Box 227">
              <controlPr defaultSize="0" autoFill="0" autoLine="0" autoPict="0">
                <anchor moveWithCells="1">
                  <from>
                    <xdr:col>44</xdr:col>
                    <xdr:colOff>28575</xdr:colOff>
                    <xdr:row>36</xdr:row>
                    <xdr:rowOff>171450</xdr:rowOff>
                  </from>
                  <to>
                    <xdr:col>45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3" name="Check Box 228">
              <controlPr defaultSize="0" autoFill="0" autoLine="0" autoPict="0">
                <anchor moveWithCells="1">
                  <from>
                    <xdr:col>44</xdr:col>
                    <xdr:colOff>28575</xdr:colOff>
                    <xdr:row>37</xdr:row>
                    <xdr:rowOff>161925</xdr:rowOff>
                  </from>
                  <to>
                    <xdr:col>45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4" name="Check Box 229">
              <controlPr defaultSize="0" autoFill="0" autoLine="0" autoPict="0">
                <anchor moveWithCells="1">
                  <from>
                    <xdr:col>44</xdr:col>
                    <xdr:colOff>28575</xdr:colOff>
                    <xdr:row>38</xdr:row>
                    <xdr:rowOff>152400</xdr:rowOff>
                  </from>
                  <to>
                    <xdr:col>45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5" name="Check Box 230">
              <controlPr defaultSize="0" autoFill="0" autoLine="0" autoPict="0">
                <anchor moveWithCells="1">
                  <from>
                    <xdr:col>45</xdr:col>
                    <xdr:colOff>19050</xdr:colOff>
                    <xdr:row>36</xdr:row>
                    <xdr:rowOff>171450</xdr:rowOff>
                  </from>
                  <to>
                    <xdr:col>46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6" name="Check Box 231">
              <controlPr defaultSize="0" autoFill="0" autoLine="0" autoPict="0">
                <anchor moveWithCells="1">
                  <from>
                    <xdr:col>45</xdr:col>
                    <xdr:colOff>19050</xdr:colOff>
                    <xdr:row>37</xdr:row>
                    <xdr:rowOff>161925</xdr:rowOff>
                  </from>
                  <to>
                    <xdr:col>46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47" name="Check Box 232">
              <controlPr defaultSize="0" autoFill="0" autoLine="0" autoPict="0">
                <anchor moveWithCells="1">
                  <from>
                    <xdr:col>45</xdr:col>
                    <xdr:colOff>19050</xdr:colOff>
                    <xdr:row>38</xdr:row>
                    <xdr:rowOff>152400</xdr:rowOff>
                  </from>
                  <to>
                    <xdr:col>46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48" name="Check Box 233">
              <controlPr defaultSize="0" autoFill="0" autoLine="0" autoPict="0">
                <anchor moveWithCells="1">
                  <from>
                    <xdr:col>46</xdr:col>
                    <xdr:colOff>19050</xdr:colOff>
                    <xdr:row>36</xdr:row>
                    <xdr:rowOff>171450</xdr:rowOff>
                  </from>
                  <to>
                    <xdr:col>47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49" name="Check Box 234">
              <controlPr defaultSize="0" autoFill="0" autoLine="0" autoPict="0">
                <anchor moveWithCells="1">
                  <from>
                    <xdr:col>46</xdr:col>
                    <xdr:colOff>19050</xdr:colOff>
                    <xdr:row>37</xdr:row>
                    <xdr:rowOff>161925</xdr:rowOff>
                  </from>
                  <to>
                    <xdr:col>47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0" name="Check Box 235">
              <controlPr defaultSize="0" autoFill="0" autoLine="0" autoPict="0">
                <anchor moveWithCells="1">
                  <from>
                    <xdr:col>46</xdr:col>
                    <xdr:colOff>19050</xdr:colOff>
                    <xdr:row>38</xdr:row>
                    <xdr:rowOff>152400</xdr:rowOff>
                  </from>
                  <to>
                    <xdr:col>47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1" name="Check Box 236">
              <controlPr defaultSize="0" autoFill="0" autoLine="0" autoPict="0">
                <anchor moveWithCells="1">
                  <from>
                    <xdr:col>47</xdr:col>
                    <xdr:colOff>19050</xdr:colOff>
                    <xdr:row>36</xdr:row>
                    <xdr:rowOff>171450</xdr:rowOff>
                  </from>
                  <to>
                    <xdr:col>48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52" name="Check Box 237">
              <controlPr defaultSize="0" autoFill="0" autoLine="0" autoPict="0">
                <anchor moveWithCells="1">
                  <from>
                    <xdr:col>47</xdr:col>
                    <xdr:colOff>19050</xdr:colOff>
                    <xdr:row>37</xdr:row>
                    <xdr:rowOff>161925</xdr:rowOff>
                  </from>
                  <to>
                    <xdr:col>48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3" name="Check Box 238">
              <controlPr defaultSize="0" autoFill="0" autoLine="0" autoPict="0">
                <anchor moveWithCells="1">
                  <from>
                    <xdr:col>47</xdr:col>
                    <xdr:colOff>19050</xdr:colOff>
                    <xdr:row>38</xdr:row>
                    <xdr:rowOff>152400</xdr:rowOff>
                  </from>
                  <to>
                    <xdr:col>48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4" name="Check Box 239">
              <controlPr defaultSize="0" autoFill="0" autoLine="0" autoPict="0">
                <anchor moveWithCells="1">
                  <from>
                    <xdr:col>48</xdr:col>
                    <xdr:colOff>28575</xdr:colOff>
                    <xdr:row>36</xdr:row>
                    <xdr:rowOff>171450</xdr:rowOff>
                  </from>
                  <to>
                    <xdr:col>49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5" name="Check Box 240">
              <controlPr defaultSize="0" autoFill="0" autoLine="0" autoPict="0">
                <anchor moveWithCells="1">
                  <from>
                    <xdr:col>48</xdr:col>
                    <xdr:colOff>28575</xdr:colOff>
                    <xdr:row>37</xdr:row>
                    <xdr:rowOff>161925</xdr:rowOff>
                  </from>
                  <to>
                    <xdr:col>49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6" name="Check Box 241">
              <controlPr defaultSize="0" autoFill="0" autoLine="0" autoPict="0">
                <anchor moveWithCells="1">
                  <from>
                    <xdr:col>48</xdr:col>
                    <xdr:colOff>28575</xdr:colOff>
                    <xdr:row>38</xdr:row>
                    <xdr:rowOff>152400</xdr:rowOff>
                  </from>
                  <to>
                    <xdr:col>49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57" name="Check Box 242">
              <controlPr defaultSize="0" autoFill="0" autoLine="0" autoPict="0">
                <anchor moveWithCells="1">
                  <from>
                    <xdr:col>31</xdr:col>
                    <xdr:colOff>9525</xdr:colOff>
                    <xdr:row>42</xdr:row>
                    <xdr:rowOff>171450</xdr:rowOff>
                  </from>
                  <to>
                    <xdr:col>32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8" name="Check Box 243">
              <controlPr defaultSize="0" autoFill="0" autoLine="0" autoPict="0">
                <anchor moveWithCells="1">
                  <from>
                    <xdr:col>31</xdr:col>
                    <xdr:colOff>9525</xdr:colOff>
                    <xdr:row>44</xdr:row>
                    <xdr:rowOff>161925</xdr:rowOff>
                  </from>
                  <to>
                    <xdr:col>32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9" name="Check Box 244">
              <controlPr defaultSize="0" autoFill="0" autoLine="0" autoPict="0">
                <anchor moveWithCells="1">
                  <from>
                    <xdr:col>31</xdr:col>
                    <xdr:colOff>9525</xdr:colOff>
                    <xdr:row>43</xdr:row>
                    <xdr:rowOff>171450</xdr:rowOff>
                  </from>
                  <to>
                    <xdr:col>32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0" name="Check Box 245">
              <controlPr defaultSize="0" autoFill="0" autoLine="0" autoPict="0">
                <anchor moveWithCells="1">
                  <from>
                    <xdr:col>32</xdr:col>
                    <xdr:colOff>19050</xdr:colOff>
                    <xdr:row>42</xdr:row>
                    <xdr:rowOff>171450</xdr:rowOff>
                  </from>
                  <to>
                    <xdr:col>33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1" name="Check Box 246">
              <controlPr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161925</xdr:rowOff>
                  </from>
                  <to>
                    <xdr:col>33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2" name="Check Box 247">
              <controlPr defaultSize="0" autoFill="0" autoLine="0" autoPict="0">
                <anchor moveWithCells="1">
                  <from>
                    <xdr:col>32</xdr:col>
                    <xdr:colOff>19050</xdr:colOff>
                    <xdr:row>44</xdr:row>
                    <xdr:rowOff>152400</xdr:rowOff>
                  </from>
                  <to>
                    <xdr:col>33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63" name="Check Box 248">
              <controlPr defaultSize="0" autoFill="0" autoLine="0" autoPict="0">
                <anchor moveWithCells="1">
                  <from>
                    <xdr:col>33</xdr:col>
                    <xdr:colOff>9525</xdr:colOff>
                    <xdr:row>42</xdr:row>
                    <xdr:rowOff>171450</xdr:rowOff>
                  </from>
                  <to>
                    <xdr:col>34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4" name="Check Box 249">
              <controlPr defaultSize="0" autoFill="0" autoLine="0" autoPict="0">
                <anchor moveWithCells="1">
                  <from>
                    <xdr:col>33</xdr:col>
                    <xdr:colOff>9525</xdr:colOff>
                    <xdr:row>43</xdr:row>
                    <xdr:rowOff>161925</xdr:rowOff>
                  </from>
                  <to>
                    <xdr:col>34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65" name="Check Box 250">
              <controlPr defaultSize="0" autoFill="0" autoLine="0" autoPict="0">
                <anchor moveWithCells="1">
                  <from>
                    <xdr:col>33</xdr:col>
                    <xdr:colOff>9525</xdr:colOff>
                    <xdr:row>44</xdr:row>
                    <xdr:rowOff>152400</xdr:rowOff>
                  </from>
                  <to>
                    <xdr:col>34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66" name="Check Box 251">
              <controlPr defaultSize="0" autoFill="0" autoLine="0" autoPict="0">
                <anchor moveWithCells="1">
                  <from>
                    <xdr:col>34</xdr:col>
                    <xdr:colOff>19050</xdr:colOff>
                    <xdr:row>42</xdr:row>
                    <xdr:rowOff>171450</xdr:rowOff>
                  </from>
                  <to>
                    <xdr:col>35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67" name="Check Box 252">
              <controlPr defaultSize="0" autoFill="0" autoLine="0" autoPict="0">
                <anchor moveWithCells="1">
                  <from>
                    <xdr:col>34</xdr:col>
                    <xdr:colOff>19050</xdr:colOff>
                    <xdr:row>43</xdr:row>
                    <xdr:rowOff>161925</xdr:rowOff>
                  </from>
                  <to>
                    <xdr:col>35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68" name="Check Box 253">
              <controlPr defaultSize="0" autoFill="0" autoLine="0" autoPict="0">
                <anchor moveWithCells="1">
                  <from>
                    <xdr:col>34</xdr:col>
                    <xdr:colOff>19050</xdr:colOff>
                    <xdr:row>44</xdr:row>
                    <xdr:rowOff>152400</xdr:rowOff>
                  </from>
                  <to>
                    <xdr:col>35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69" name="Check Box 254">
              <controlPr defaultSize="0" autoFill="0" autoLine="0" autoPict="0">
                <anchor moveWithCells="1">
                  <from>
                    <xdr:col>35</xdr:col>
                    <xdr:colOff>9525</xdr:colOff>
                    <xdr:row>42</xdr:row>
                    <xdr:rowOff>171450</xdr:rowOff>
                  </from>
                  <to>
                    <xdr:col>36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70" name="Check Box 255">
              <controlPr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161925</xdr:rowOff>
                  </from>
                  <to>
                    <xdr:col>36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1" name="Check Box 256">
              <controlPr defaultSize="0" autoFill="0" autoLine="0" autoPict="0">
                <anchor moveWithCells="1">
                  <from>
                    <xdr:col>35</xdr:col>
                    <xdr:colOff>9525</xdr:colOff>
                    <xdr:row>44</xdr:row>
                    <xdr:rowOff>152400</xdr:rowOff>
                  </from>
                  <to>
                    <xdr:col>36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2" name="Check Box 257">
              <controlPr defaultSize="0" autoFill="0" autoLine="0" autoPict="0">
                <anchor moveWithCells="1">
                  <from>
                    <xdr:col>36</xdr:col>
                    <xdr:colOff>9525</xdr:colOff>
                    <xdr:row>42</xdr:row>
                    <xdr:rowOff>171450</xdr:rowOff>
                  </from>
                  <to>
                    <xdr:col>37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73" name="Check Box 258">
              <controlPr defaultSize="0" autoFill="0" autoLine="0" autoPict="0">
                <anchor moveWithCells="1">
                  <from>
                    <xdr:col>36</xdr:col>
                    <xdr:colOff>9525</xdr:colOff>
                    <xdr:row>43</xdr:row>
                    <xdr:rowOff>161925</xdr:rowOff>
                  </from>
                  <to>
                    <xdr:col>37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74" name="Check Box 259">
              <controlPr defaultSize="0" autoFill="0" autoLine="0" autoPict="0">
                <anchor moveWithCells="1">
                  <from>
                    <xdr:col>36</xdr:col>
                    <xdr:colOff>9525</xdr:colOff>
                    <xdr:row>44</xdr:row>
                    <xdr:rowOff>152400</xdr:rowOff>
                  </from>
                  <to>
                    <xdr:col>37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75" name="Check Box 260">
              <controlPr defaultSize="0" autoFill="0" autoLine="0" autoPict="0">
                <anchor moveWithCells="1">
                  <from>
                    <xdr:col>37</xdr:col>
                    <xdr:colOff>9525</xdr:colOff>
                    <xdr:row>42</xdr:row>
                    <xdr:rowOff>171450</xdr:rowOff>
                  </from>
                  <to>
                    <xdr:col>38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76" name="Check Box 261">
              <controlPr defaultSize="0" autoFill="0" autoLine="0" autoPict="0">
                <anchor moveWithCells="1">
                  <from>
                    <xdr:col>37</xdr:col>
                    <xdr:colOff>9525</xdr:colOff>
                    <xdr:row>43</xdr:row>
                    <xdr:rowOff>161925</xdr:rowOff>
                  </from>
                  <to>
                    <xdr:col>38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77" name="Check Box 262">
              <controlPr defaultSize="0" autoFill="0" autoLine="0" autoPict="0">
                <anchor moveWithCells="1">
                  <from>
                    <xdr:col>37</xdr:col>
                    <xdr:colOff>9525</xdr:colOff>
                    <xdr:row>44</xdr:row>
                    <xdr:rowOff>152400</xdr:rowOff>
                  </from>
                  <to>
                    <xdr:col>38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78" name="Check Box 263">
              <controlPr defaultSize="0" autoFill="0" autoLine="0" autoPict="0">
                <anchor moveWithCells="1">
                  <from>
                    <xdr:col>38</xdr:col>
                    <xdr:colOff>19050</xdr:colOff>
                    <xdr:row>42</xdr:row>
                    <xdr:rowOff>171450</xdr:rowOff>
                  </from>
                  <to>
                    <xdr:col>39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79" name="Check Box 264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161925</xdr:rowOff>
                  </from>
                  <to>
                    <xdr:col>39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80" name="Check Box 265">
              <controlPr defaultSize="0" autoFill="0" autoLine="0" autoPict="0">
                <anchor moveWithCells="1">
                  <from>
                    <xdr:col>38</xdr:col>
                    <xdr:colOff>19050</xdr:colOff>
                    <xdr:row>44</xdr:row>
                    <xdr:rowOff>152400</xdr:rowOff>
                  </from>
                  <to>
                    <xdr:col>39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1" name="Check Box 266">
              <controlPr defaultSize="0" autoFill="0" autoLine="0" autoPict="0">
                <anchor moveWithCells="1">
                  <from>
                    <xdr:col>41</xdr:col>
                    <xdr:colOff>19050</xdr:colOff>
                    <xdr:row>42</xdr:row>
                    <xdr:rowOff>171450</xdr:rowOff>
                  </from>
                  <to>
                    <xdr:col>42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82" name="Check Box 267">
              <controlPr defaultSize="0" autoFill="0" autoLine="0" autoPict="0">
                <anchor moveWithCells="1">
                  <from>
                    <xdr:col>41</xdr:col>
                    <xdr:colOff>19050</xdr:colOff>
                    <xdr:row>44</xdr:row>
                    <xdr:rowOff>161925</xdr:rowOff>
                  </from>
                  <to>
                    <xdr:col>42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3" name="Check Box 268">
              <controlPr defaultSize="0" autoFill="0" autoLine="0" autoPict="0">
                <anchor moveWithCells="1">
                  <from>
                    <xdr:col>41</xdr:col>
                    <xdr:colOff>19050</xdr:colOff>
                    <xdr:row>43</xdr:row>
                    <xdr:rowOff>171450</xdr:rowOff>
                  </from>
                  <to>
                    <xdr:col>42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84" name="Check Box 269">
              <controlPr defaultSize="0" autoFill="0" autoLine="0" autoPict="0">
                <anchor moveWithCells="1">
                  <from>
                    <xdr:col>42</xdr:col>
                    <xdr:colOff>28575</xdr:colOff>
                    <xdr:row>42</xdr:row>
                    <xdr:rowOff>171450</xdr:rowOff>
                  </from>
                  <to>
                    <xdr:col>43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85" name="Check Box 270">
              <controlPr defaultSize="0" autoFill="0" autoLine="0" autoPict="0">
                <anchor moveWithCells="1">
                  <from>
                    <xdr:col>42</xdr:col>
                    <xdr:colOff>28575</xdr:colOff>
                    <xdr:row>43</xdr:row>
                    <xdr:rowOff>161925</xdr:rowOff>
                  </from>
                  <to>
                    <xdr:col>43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86" name="Check Box 271">
              <controlPr defaultSize="0" autoFill="0" autoLine="0" autoPict="0">
                <anchor moveWithCells="1">
                  <from>
                    <xdr:col>42</xdr:col>
                    <xdr:colOff>28575</xdr:colOff>
                    <xdr:row>44</xdr:row>
                    <xdr:rowOff>152400</xdr:rowOff>
                  </from>
                  <to>
                    <xdr:col>43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87" name="Check Box 272">
              <controlPr defaultSize="0" autoFill="0" autoLine="0" autoPict="0">
                <anchor moveWithCells="1">
                  <from>
                    <xdr:col>43</xdr:col>
                    <xdr:colOff>28575</xdr:colOff>
                    <xdr:row>42</xdr:row>
                    <xdr:rowOff>171450</xdr:rowOff>
                  </from>
                  <to>
                    <xdr:col>44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88" name="Check Box 273">
              <controlPr defaultSize="0" autoFill="0" autoLine="0" autoPict="0">
                <anchor moveWithCells="1">
                  <from>
                    <xdr:col>43</xdr:col>
                    <xdr:colOff>28575</xdr:colOff>
                    <xdr:row>43</xdr:row>
                    <xdr:rowOff>161925</xdr:rowOff>
                  </from>
                  <to>
                    <xdr:col>44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89" name="Check Box 274">
              <controlPr defaultSize="0" autoFill="0" autoLine="0" autoPict="0">
                <anchor moveWithCells="1">
                  <from>
                    <xdr:col>43</xdr:col>
                    <xdr:colOff>28575</xdr:colOff>
                    <xdr:row>44</xdr:row>
                    <xdr:rowOff>152400</xdr:rowOff>
                  </from>
                  <to>
                    <xdr:col>44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0" name="Check Box 275">
              <controlPr defaultSize="0" autoFill="0" autoLine="0" autoPict="0">
                <anchor moveWithCells="1">
                  <from>
                    <xdr:col>44</xdr:col>
                    <xdr:colOff>28575</xdr:colOff>
                    <xdr:row>42</xdr:row>
                    <xdr:rowOff>171450</xdr:rowOff>
                  </from>
                  <to>
                    <xdr:col>45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1" name="Check Box 276">
              <controlPr defaultSize="0" autoFill="0" autoLine="0" autoPict="0">
                <anchor moveWithCells="1">
                  <from>
                    <xdr:col>44</xdr:col>
                    <xdr:colOff>28575</xdr:colOff>
                    <xdr:row>43</xdr:row>
                    <xdr:rowOff>161925</xdr:rowOff>
                  </from>
                  <to>
                    <xdr:col>45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2" name="Check Box 277">
              <controlPr defaultSize="0" autoFill="0" autoLine="0" autoPict="0">
                <anchor moveWithCells="1">
                  <from>
                    <xdr:col>44</xdr:col>
                    <xdr:colOff>28575</xdr:colOff>
                    <xdr:row>44</xdr:row>
                    <xdr:rowOff>152400</xdr:rowOff>
                  </from>
                  <to>
                    <xdr:col>45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93" name="Check Box 278">
              <controlPr defaultSize="0" autoFill="0" autoLine="0" autoPict="0">
                <anchor moveWithCells="1">
                  <from>
                    <xdr:col>45</xdr:col>
                    <xdr:colOff>19050</xdr:colOff>
                    <xdr:row>42</xdr:row>
                    <xdr:rowOff>171450</xdr:rowOff>
                  </from>
                  <to>
                    <xdr:col>46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94" name="Check Box 279">
              <controlPr defaultSize="0" autoFill="0" autoLine="0" autoPict="0">
                <anchor moveWithCells="1">
                  <from>
                    <xdr:col>45</xdr:col>
                    <xdr:colOff>19050</xdr:colOff>
                    <xdr:row>43</xdr:row>
                    <xdr:rowOff>161925</xdr:rowOff>
                  </from>
                  <to>
                    <xdr:col>46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95" name="Check Box 280">
              <controlPr defaultSize="0" autoFill="0" autoLine="0" autoPict="0">
                <anchor moveWithCells="1">
                  <from>
                    <xdr:col>45</xdr:col>
                    <xdr:colOff>19050</xdr:colOff>
                    <xdr:row>44</xdr:row>
                    <xdr:rowOff>152400</xdr:rowOff>
                  </from>
                  <to>
                    <xdr:col>46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96" name="Check Box 281">
              <controlPr defaultSize="0" autoFill="0" autoLine="0" autoPict="0">
                <anchor moveWithCells="1">
                  <from>
                    <xdr:col>46</xdr:col>
                    <xdr:colOff>19050</xdr:colOff>
                    <xdr:row>42</xdr:row>
                    <xdr:rowOff>171450</xdr:rowOff>
                  </from>
                  <to>
                    <xdr:col>47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97" name="Check Box 282">
              <controlPr defaultSize="0" autoFill="0" autoLine="0" autoPict="0">
                <anchor moveWithCells="1">
                  <from>
                    <xdr:col>46</xdr:col>
                    <xdr:colOff>19050</xdr:colOff>
                    <xdr:row>43</xdr:row>
                    <xdr:rowOff>161925</xdr:rowOff>
                  </from>
                  <to>
                    <xdr:col>47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8" name="Check Box 283">
              <controlPr defaultSize="0" autoFill="0" autoLine="0" autoPict="0">
                <anchor moveWithCells="1">
                  <from>
                    <xdr:col>46</xdr:col>
                    <xdr:colOff>19050</xdr:colOff>
                    <xdr:row>44</xdr:row>
                    <xdr:rowOff>152400</xdr:rowOff>
                  </from>
                  <to>
                    <xdr:col>47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99" name="Check Box 284">
              <controlPr defaultSize="0" autoFill="0" autoLine="0" autoPict="0">
                <anchor moveWithCells="1">
                  <from>
                    <xdr:col>47</xdr:col>
                    <xdr:colOff>19050</xdr:colOff>
                    <xdr:row>42</xdr:row>
                    <xdr:rowOff>171450</xdr:rowOff>
                  </from>
                  <to>
                    <xdr:col>48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00" name="Check Box 285">
              <controlPr defaultSize="0" autoFill="0" autoLine="0" autoPict="0">
                <anchor moveWithCells="1">
                  <from>
                    <xdr:col>47</xdr:col>
                    <xdr:colOff>19050</xdr:colOff>
                    <xdr:row>43</xdr:row>
                    <xdr:rowOff>161925</xdr:rowOff>
                  </from>
                  <to>
                    <xdr:col>48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01" name="Check Box 286">
              <controlPr defaultSize="0" autoFill="0" autoLine="0" autoPict="0">
                <anchor moveWithCells="1">
                  <from>
                    <xdr:col>47</xdr:col>
                    <xdr:colOff>19050</xdr:colOff>
                    <xdr:row>44</xdr:row>
                    <xdr:rowOff>152400</xdr:rowOff>
                  </from>
                  <to>
                    <xdr:col>48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2" name="Check Box 287">
              <controlPr defaultSize="0" autoFill="0" autoLine="0" autoPict="0">
                <anchor moveWithCells="1">
                  <from>
                    <xdr:col>48</xdr:col>
                    <xdr:colOff>28575</xdr:colOff>
                    <xdr:row>42</xdr:row>
                    <xdr:rowOff>171450</xdr:rowOff>
                  </from>
                  <to>
                    <xdr:col>49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03" name="Check Box 288">
              <controlPr defaultSize="0" autoFill="0" autoLine="0" autoPict="0">
                <anchor moveWithCells="1">
                  <from>
                    <xdr:col>48</xdr:col>
                    <xdr:colOff>28575</xdr:colOff>
                    <xdr:row>43</xdr:row>
                    <xdr:rowOff>161925</xdr:rowOff>
                  </from>
                  <to>
                    <xdr:col>49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4" name="Check Box 289">
              <controlPr defaultSize="0" autoFill="0" autoLine="0" autoPict="0">
                <anchor moveWithCells="1">
                  <from>
                    <xdr:col>48</xdr:col>
                    <xdr:colOff>28575</xdr:colOff>
                    <xdr:row>44</xdr:row>
                    <xdr:rowOff>152400</xdr:rowOff>
                  </from>
                  <to>
                    <xdr:col>49</xdr:col>
                    <xdr:colOff>47625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05" name="Check Box 312">
              <controlPr defaultSize="0" autoFill="0" autoLine="0" autoPict="0">
                <anchor moveWithCells="1">
                  <from>
                    <xdr:col>12</xdr:col>
                    <xdr:colOff>28575</xdr:colOff>
                    <xdr:row>69</xdr:row>
                    <xdr:rowOff>171450</xdr:rowOff>
                  </from>
                  <to>
                    <xdr:col>13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06" name="Check Box 313">
              <controlPr defaultSize="0" autoFill="0" autoLine="0" autoPict="0">
                <anchor moveWithCells="1">
                  <from>
                    <xdr:col>12</xdr:col>
                    <xdr:colOff>28575</xdr:colOff>
                    <xdr:row>70</xdr:row>
                    <xdr:rowOff>161925</xdr:rowOff>
                  </from>
                  <to>
                    <xdr:col>13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07" name="Check Box 315">
              <controlPr defaultSize="0" autoFill="0" autoLine="0" autoPict="0">
                <anchor moveWithCells="1">
                  <from>
                    <xdr:col>13</xdr:col>
                    <xdr:colOff>28575</xdr:colOff>
                    <xdr:row>69</xdr:row>
                    <xdr:rowOff>171450</xdr:rowOff>
                  </from>
                  <to>
                    <xdr:col>14</xdr:col>
                    <xdr:colOff>47625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08" name="Check Box 316">
              <controlPr defaultSize="0" autoFill="0" autoLine="0" autoPict="0">
                <anchor moveWithCells="1">
                  <from>
                    <xdr:col>13</xdr:col>
                    <xdr:colOff>28575</xdr:colOff>
                    <xdr:row>70</xdr:row>
                    <xdr:rowOff>161925</xdr:rowOff>
                  </from>
                  <to>
                    <xdr:col>14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9" name="Check Box 318">
              <controlPr defaultSize="0" autoFill="0" autoLine="0" autoPict="0">
                <anchor moveWithCells="1">
                  <from>
                    <xdr:col>14</xdr:col>
                    <xdr:colOff>28575</xdr:colOff>
                    <xdr:row>69</xdr:row>
                    <xdr:rowOff>171450</xdr:rowOff>
                  </from>
                  <to>
                    <xdr:col>15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10" name="Check Box 319">
              <controlPr defaultSize="0" autoFill="0" autoLine="0" autoPict="0">
                <anchor moveWithCells="1">
                  <from>
                    <xdr:col>14</xdr:col>
                    <xdr:colOff>28575</xdr:colOff>
                    <xdr:row>70</xdr:row>
                    <xdr:rowOff>161925</xdr:rowOff>
                  </from>
                  <to>
                    <xdr:col>15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11" name="Check Box 321">
              <controlPr defaultSize="0" autoFill="0" autoLine="0" autoPict="0">
                <anchor moveWithCells="1">
                  <from>
                    <xdr:col>15</xdr:col>
                    <xdr:colOff>19050</xdr:colOff>
                    <xdr:row>69</xdr:row>
                    <xdr:rowOff>171450</xdr:rowOff>
                  </from>
                  <to>
                    <xdr:col>16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12" name="Check Box 322">
              <controlPr defaultSize="0" autoFill="0" autoLine="0" autoPict="0">
                <anchor moveWithCells="1">
                  <from>
                    <xdr:col>15</xdr:col>
                    <xdr:colOff>19050</xdr:colOff>
                    <xdr:row>70</xdr:row>
                    <xdr:rowOff>161925</xdr:rowOff>
                  </from>
                  <to>
                    <xdr:col>16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3" name="Check Box 324">
              <controlPr defaultSize="0" autoFill="0" autoLine="0" autoPict="0">
                <anchor moveWithCells="1">
                  <from>
                    <xdr:col>16</xdr:col>
                    <xdr:colOff>19050</xdr:colOff>
                    <xdr:row>69</xdr:row>
                    <xdr:rowOff>171450</xdr:rowOff>
                  </from>
                  <to>
                    <xdr:col>17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14" name="Check Box 325">
              <controlPr defaultSize="0" autoFill="0" autoLine="0" autoPict="0">
                <anchor moveWithCells="1">
                  <from>
                    <xdr:col>16</xdr:col>
                    <xdr:colOff>19050</xdr:colOff>
                    <xdr:row>70</xdr:row>
                    <xdr:rowOff>161925</xdr:rowOff>
                  </from>
                  <to>
                    <xdr:col>17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15" name="Check Box 327">
              <controlPr defaultSize="0" autoFill="0" autoLine="0" autoPict="0">
                <anchor moveWithCells="1">
                  <from>
                    <xdr:col>17</xdr:col>
                    <xdr:colOff>28575</xdr:colOff>
                    <xdr:row>70</xdr:row>
                    <xdr:rowOff>0</xdr:rowOff>
                  </from>
                  <to>
                    <xdr:col>18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16" name="Check Box 328">
              <controlPr defaultSize="0" autoFill="0" autoLine="0" autoPict="0">
                <anchor moveWithCells="1">
                  <from>
                    <xdr:col>17</xdr:col>
                    <xdr:colOff>28575</xdr:colOff>
                    <xdr:row>70</xdr:row>
                    <xdr:rowOff>161925</xdr:rowOff>
                  </from>
                  <to>
                    <xdr:col>18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17" name="Check Box 329">
              <controlPr defaultSize="0" autoFill="0" autoLine="0" autoPict="0">
                <anchor moveWithCells="1">
                  <from>
                    <xdr:col>22</xdr:col>
                    <xdr:colOff>28575</xdr:colOff>
                    <xdr:row>69</xdr:row>
                    <xdr:rowOff>171450</xdr:rowOff>
                  </from>
                  <to>
                    <xdr:col>23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18" name="Check Box 330">
              <controlPr defaultSize="0" autoFill="0" autoLine="0" autoPict="0">
                <anchor moveWithCells="1">
                  <from>
                    <xdr:col>22</xdr:col>
                    <xdr:colOff>28575</xdr:colOff>
                    <xdr:row>70</xdr:row>
                    <xdr:rowOff>161925</xdr:rowOff>
                  </from>
                  <to>
                    <xdr:col>23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19" name="Check Box 331">
              <controlPr defaultSize="0" autoFill="0" autoLine="0" autoPict="0">
                <anchor moveWithCells="1">
                  <from>
                    <xdr:col>23</xdr:col>
                    <xdr:colOff>28575</xdr:colOff>
                    <xdr:row>69</xdr:row>
                    <xdr:rowOff>171450</xdr:rowOff>
                  </from>
                  <to>
                    <xdr:col>24</xdr:col>
                    <xdr:colOff>47625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20" name="Check Box 332">
              <controlPr defaultSize="0" autoFill="0" autoLine="0" autoPict="0">
                <anchor moveWithCells="1">
                  <from>
                    <xdr:col>23</xdr:col>
                    <xdr:colOff>28575</xdr:colOff>
                    <xdr:row>70</xdr:row>
                    <xdr:rowOff>161925</xdr:rowOff>
                  </from>
                  <to>
                    <xdr:col>24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21" name="Check Box 333">
              <controlPr defaultSize="0" autoFill="0" autoLine="0" autoPict="0">
                <anchor moveWithCells="1">
                  <from>
                    <xdr:col>24</xdr:col>
                    <xdr:colOff>28575</xdr:colOff>
                    <xdr:row>69</xdr:row>
                    <xdr:rowOff>171450</xdr:rowOff>
                  </from>
                  <to>
                    <xdr:col>25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2" name="Check Box 334">
              <controlPr defaultSize="0" autoFill="0" autoLine="0" autoPict="0">
                <anchor moveWithCells="1">
                  <from>
                    <xdr:col>24</xdr:col>
                    <xdr:colOff>28575</xdr:colOff>
                    <xdr:row>70</xdr:row>
                    <xdr:rowOff>161925</xdr:rowOff>
                  </from>
                  <to>
                    <xdr:col>25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23" name="Check Box 335">
              <controlPr defaultSize="0" autoFill="0" autoLine="0" autoPict="0">
                <anchor moveWithCells="1">
                  <from>
                    <xdr:col>25</xdr:col>
                    <xdr:colOff>19050</xdr:colOff>
                    <xdr:row>69</xdr:row>
                    <xdr:rowOff>171450</xdr:rowOff>
                  </from>
                  <to>
                    <xdr:col>26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24" name="Check Box 336">
              <controlPr defaultSize="0" autoFill="0" autoLine="0" autoPict="0">
                <anchor moveWithCells="1">
                  <from>
                    <xdr:col>25</xdr:col>
                    <xdr:colOff>19050</xdr:colOff>
                    <xdr:row>70</xdr:row>
                    <xdr:rowOff>161925</xdr:rowOff>
                  </from>
                  <to>
                    <xdr:col>26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25" name="Check Box 337">
              <controlPr defaultSize="0" autoFill="0" autoLine="0" autoPict="0">
                <anchor moveWithCells="1">
                  <from>
                    <xdr:col>26</xdr:col>
                    <xdr:colOff>19050</xdr:colOff>
                    <xdr:row>69</xdr:row>
                    <xdr:rowOff>171450</xdr:rowOff>
                  </from>
                  <to>
                    <xdr:col>27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6" name="Check Box 338">
              <controlPr defaultSize="0" autoFill="0" autoLine="0" autoPict="0">
                <anchor moveWithCells="1">
                  <from>
                    <xdr:col>26</xdr:col>
                    <xdr:colOff>19050</xdr:colOff>
                    <xdr:row>70</xdr:row>
                    <xdr:rowOff>161925</xdr:rowOff>
                  </from>
                  <to>
                    <xdr:col>27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27" name="Check Box 339">
              <controlPr defaultSize="0" autoFill="0" autoLine="0" autoPict="0">
                <anchor moveWithCells="1">
                  <from>
                    <xdr:col>27</xdr:col>
                    <xdr:colOff>19050</xdr:colOff>
                    <xdr:row>69</xdr:row>
                    <xdr:rowOff>171450</xdr:rowOff>
                  </from>
                  <to>
                    <xdr:col>28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28" name="Check Box 340">
              <controlPr defaultSize="0" autoFill="0" autoLine="0" autoPict="0">
                <anchor moveWithCells="1">
                  <from>
                    <xdr:col>27</xdr:col>
                    <xdr:colOff>19050</xdr:colOff>
                    <xdr:row>70</xdr:row>
                    <xdr:rowOff>161925</xdr:rowOff>
                  </from>
                  <to>
                    <xdr:col>28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29" name="Check Box 341">
              <controlPr defaultSize="0" autoFill="0" autoLine="0" autoPict="0">
                <anchor moveWithCells="1">
                  <from>
                    <xdr:col>32</xdr:col>
                    <xdr:colOff>28575</xdr:colOff>
                    <xdr:row>69</xdr:row>
                    <xdr:rowOff>171450</xdr:rowOff>
                  </from>
                  <to>
                    <xdr:col>33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30" name="Check Box 342">
              <controlPr defaultSize="0" autoFill="0" autoLine="0" autoPict="0">
                <anchor moveWithCells="1">
                  <from>
                    <xdr:col>32</xdr:col>
                    <xdr:colOff>28575</xdr:colOff>
                    <xdr:row>70</xdr:row>
                    <xdr:rowOff>161925</xdr:rowOff>
                  </from>
                  <to>
                    <xdr:col>33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31" name="Check Box 343">
              <controlPr defaultSize="0" autoFill="0" autoLine="0" autoPict="0">
                <anchor moveWithCells="1">
                  <from>
                    <xdr:col>33</xdr:col>
                    <xdr:colOff>28575</xdr:colOff>
                    <xdr:row>69</xdr:row>
                    <xdr:rowOff>171450</xdr:rowOff>
                  </from>
                  <to>
                    <xdr:col>34</xdr:col>
                    <xdr:colOff>47625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32" name="Check Box 344">
              <controlPr defaultSize="0" autoFill="0" autoLine="0" autoPict="0">
                <anchor moveWithCells="1">
                  <from>
                    <xdr:col>33</xdr:col>
                    <xdr:colOff>28575</xdr:colOff>
                    <xdr:row>70</xdr:row>
                    <xdr:rowOff>161925</xdr:rowOff>
                  </from>
                  <to>
                    <xdr:col>34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33" name="Check Box 345">
              <controlPr defaultSize="0" autoFill="0" autoLine="0" autoPict="0">
                <anchor moveWithCells="1">
                  <from>
                    <xdr:col>34</xdr:col>
                    <xdr:colOff>28575</xdr:colOff>
                    <xdr:row>69</xdr:row>
                    <xdr:rowOff>171450</xdr:rowOff>
                  </from>
                  <to>
                    <xdr:col>35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34" name="Check Box 346">
              <controlPr defaultSize="0" autoFill="0" autoLine="0" autoPict="0">
                <anchor moveWithCells="1">
                  <from>
                    <xdr:col>34</xdr:col>
                    <xdr:colOff>28575</xdr:colOff>
                    <xdr:row>70</xdr:row>
                    <xdr:rowOff>161925</xdr:rowOff>
                  </from>
                  <to>
                    <xdr:col>35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35" name="Check Box 347">
              <controlPr defaultSize="0" autoFill="0" autoLine="0" autoPict="0">
                <anchor moveWithCells="1">
                  <from>
                    <xdr:col>35</xdr:col>
                    <xdr:colOff>19050</xdr:colOff>
                    <xdr:row>69</xdr:row>
                    <xdr:rowOff>171450</xdr:rowOff>
                  </from>
                  <to>
                    <xdr:col>36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36" name="Check Box 348">
              <controlPr defaultSize="0" autoFill="0" autoLine="0" autoPict="0">
                <anchor moveWithCells="1">
                  <from>
                    <xdr:col>35</xdr:col>
                    <xdr:colOff>19050</xdr:colOff>
                    <xdr:row>70</xdr:row>
                    <xdr:rowOff>161925</xdr:rowOff>
                  </from>
                  <to>
                    <xdr:col>36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37" name="Check Box 349">
              <controlPr defaultSize="0" autoFill="0" autoLine="0" autoPict="0">
                <anchor moveWithCells="1">
                  <from>
                    <xdr:col>36</xdr:col>
                    <xdr:colOff>19050</xdr:colOff>
                    <xdr:row>69</xdr:row>
                    <xdr:rowOff>171450</xdr:rowOff>
                  </from>
                  <to>
                    <xdr:col>37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38" name="Check Box 350">
              <controlPr defaultSize="0" autoFill="0" autoLine="0" autoPict="0">
                <anchor moveWithCells="1">
                  <from>
                    <xdr:col>36</xdr:col>
                    <xdr:colOff>19050</xdr:colOff>
                    <xdr:row>70</xdr:row>
                    <xdr:rowOff>161925</xdr:rowOff>
                  </from>
                  <to>
                    <xdr:col>37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39" name="Check Box 351">
              <controlPr defaultSize="0" autoFill="0" autoLine="0" autoPict="0">
                <anchor moveWithCells="1">
                  <from>
                    <xdr:col>37</xdr:col>
                    <xdr:colOff>19050</xdr:colOff>
                    <xdr:row>69</xdr:row>
                    <xdr:rowOff>171450</xdr:rowOff>
                  </from>
                  <to>
                    <xdr:col>38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40" name="Check Box 352">
              <controlPr defaultSize="0" autoFill="0" autoLine="0" autoPict="0">
                <anchor moveWithCells="1">
                  <from>
                    <xdr:col>37</xdr:col>
                    <xdr:colOff>19050</xdr:colOff>
                    <xdr:row>70</xdr:row>
                    <xdr:rowOff>161925</xdr:rowOff>
                  </from>
                  <to>
                    <xdr:col>38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41" name="Check Box 353">
              <controlPr defaultSize="0" autoFill="0" autoLine="0" autoPict="0">
                <anchor moveWithCells="1">
                  <from>
                    <xdr:col>42</xdr:col>
                    <xdr:colOff>28575</xdr:colOff>
                    <xdr:row>69</xdr:row>
                    <xdr:rowOff>171450</xdr:rowOff>
                  </from>
                  <to>
                    <xdr:col>43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42" name="Check Box 354">
              <controlPr defaultSize="0" autoFill="0" autoLine="0" autoPict="0">
                <anchor moveWithCells="1">
                  <from>
                    <xdr:col>42</xdr:col>
                    <xdr:colOff>28575</xdr:colOff>
                    <xdr:row>70</xdr:row>
                    <xdr:rowOff>161925</xdr:rowOff>
                  </from>
                  <to>
                    <xdr:col>43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43" name="Check Box 355">
              <controlPr defaultSize="0" autoFill="0" autoLine="0" autoPict="0">
                <anchor moveWithCells="1">
                  <from>
                    <xdr:col>43</xdr:col>
                    <xdr:colOff>28575</xdr:colOff>
                    <xdr:row>69</xdr:row>
                    <xdr:rowOff>171450</xdr:rowOff>
                  </from>
                  <to>
                    <xdr:col>44</xdr:col>
                    <xdr:colOff>47625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44" name="Check Box 356">
              <controlPr defaultSize="0" autoFill="0" autoLine="0" autoPict="0">
                <anchor moveWithCells="1">
                  <from>
                    <xdr:col>43</xdr:col>
                    <xdr:colOff>28575</xdr:colOff>
                    <xdr:row>70</xdr:row>
                    <xdr:rowOff>161925</xdr:rowOff>
                  </from>
                  <to>
                    <xdr:col>44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45" name="Check Box 357">
              <controlPr defaultSize="0" autoFill="0" autoLine="0" autoPict="0">
                <anchor moveWithCells="1">
                  <from>
                    <xdr:col>44</xdr:col>
                    <xdr:colOff>28575</xdr:colOff>
                    <xdr:row>69</xdr:row>
                    <xdr:rowOff>171450</xdr:rowOff>
                  </from>
                  <to>
                    <xdr:col>45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46" name="Check Box 358">
              <controlPr defaultSize="0" autoFill="0" autoLine="0" autoPict="0">
                <anchor moveWithCells="1">
                  <from>
                    <xdr:col>44</xdr:col>
                    <xdr:colOff>28575</xdr:colOff>
                    <xdr:row>70</xdr:row>
                    <xdr:rowOff>161925</xdr:rowOff>
                  </from>
                  <to>
                    <xdr:col>45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47" name="Check Box 359">
              <controlPr defaultSize="0" autoFill="0" autoLine="0" autoPict="0">
                <anchor moveWithCells="1">
                  <from>
                    <xdr:col>45</xdr:col>
                    <xdr:colOff>19050</xdr:colOff>
                    <xdr:row>69</xdr:row>
                    <xdr:rowOff>171450</xdr:rowOff>
                  </from>
                  <to>
                    <xdr:col>46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48" name="Check Box 360">
              <controlPr defaultSize="0" autoFill="0" autoLine="0" autoPict="0">
                <anchor moveWithCells="1">
                  <from>
                    <xdr:col>45</xdr:col>
                    <xdr:colOff>19050</xdr:colOff>
                    <xdr:row>70</xdr:row>
                    <xdr:rowOff>161925</xdr:rowOff>
                  </from>
                  <to>
                    <xdr:col>46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49" name="Check Box 361">
              <controlPr defaultSize="0" autoFill="0" autoLine="0" autoPict="0">
                <anchor moveWithCells="1">
                  <from>
                    <xdr:col>46</xdr:col>
                    <xdr:colOff>19050</xdr:colOff>
                    <xdr:row>69</xdr:row>
                    <xdr:rowOff>171450</xdr:rowOff>
                  </from>
                  <to>
                    <xdr:col>47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50" name="Check Box 362">
              <controlPr defaultSize="0" autoFill="0" autoLine="0" autoPict="0">
                <anchor moveWithCells="1">
                  <from>
                    <xdr:col>46</xdr:col>
                    <xdr:colOff>19050</xdr:colOff>
                    <xdr:row>70</xdr:row>
                    <xdr:rowOff>161925</xdr:rowOff>
                  </from>
                  <to>
                    <xdr:col>47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51" name="Check Box 363">
              <controlPr defaultSize="0" autoFill="0" autoLine="0" autoPict="0">
                <anchor moveWithCells="1">
                  <from>
                    <xdr:col>47</xdr:col>
                    <xdr:colOff>19050</xdr:colOff>
                    <xdr:row>69</xdr:row>
                    <xdr:rowOff>171450</xdr:rowOff>
                  </from>
                  <to>
                    <xdr:col>48</xdr:col>
                    <xdr:colOff>38100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52" name="Check Box 364">
              <controlPr defaultSize="0" autoFill="0" autoLine="0" autoPict="0">
                <anchor moveWithCells="1">
                  <from>
                    <xdr:col>47</xdr:col>
                    <xdr:colOff>19050</xdr:colOff>
                    <xdr:row>70</xdr:row>
                    <xdr:rowOff>161925</xdr:rowOff>
                  </from>
                  <to>
                    <xdr:col>48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ScaleOut Fujitsu</vt:lpstr>
      <vt:lpstr>'ScaleOut Fujitsu'!Area_stampa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GALAND</dc:creator>
  <cp:lastModifiedBy>GALAND</cp:lastModifiedBy>
  <cp:lastPrinted>2017-10-24T09:05:55Z</cp:lastPrinted>
  <dcterms:created xsi:type="dcterms:W3CDTF">2013-03-20T10:41:31Z</dcterms:created>
  <dcterms:modified xsi:type="dcterms:W3CDTF">2018-11-28T19:11:04Z</dcterms:modified>
</cp:coreProperties>
</file>